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autoCompressPictures="0"/>
  <bookViews>
    <workbookView xWindow="30" yWindow="4335" windowWidth="24630" windowHeight="6870" activeTab="2"/>
  </bookViews>
  <sheets>
    <sheet name="最初のユーザーストーリー" sheetId="14" r:id="rId1"/>
    <sheet name="ユーザーストーリー(Vlookup)" sheetId="12" r:id="rId2"/>
    <sheet name="成長リソース" sheetId="11" r:id="rId3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1" i="11" l="1"/>
  <c r="K26" i="11"/>
  <c r="O30" i="11"/>
  <c r="O20" i="11"/>
  <c r="O13" i="11"/>
  <c r="O14" i="11"/>
  <c r="O15" i="11"/>
  <c r="O16" i="11"/>
  <c r="O17" i="11"/>
  <c r="O18" i="11"/>
  <c r="O19" i="11"/>
  <c r="O21" i="11"/>
  <c r="O22" i="11"/>
  <c r="O23" i="11"/>
  <c r="O24" i="11"/>
  <c r="O25" i="11"/>
  <c r="O26" i="11"/>
  <c r="O27" i="11"/>
  <c r="O28" i="11"/>
  <c r="O29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O101" i="11"/>
  <c r="O102" i="11"/>
  <c r="O103" i="11"/>
  <c r="O104" i="11"/>
  <c r="O105" i="11"/>
  <c r="O106" i="11"/>
  <c r="O107" i="11"/>
  <c r="O108" i="11"/>
  <c r="O109" i="11"/>
  <c r="O12" i="11"/>
  <c r="P109" i="11"/>
  <c r="Q109" i="11"/>
  <c r="P108" i="11"/>
  <c r="Q108" i="11"/>
  <c r="P107" i="11"/>
  <c r="Q107" i="11"/>
  <c r="P106" i="11"/>
  <c r="Q106" i="11"/>
  <c r="P105" i="11"/>
  <c r="Q105" i="11"/>
  <c r="P104" i="11"/>
  <c r="Q104" i="11"/>
  <c r="P103" i="11"/>
  <c r="Q103" i="11"/>
  <c r="P102" i="11"/>
  <c r="Q102" i="11"/>
  <c r="P101" i="11"/>
  <c r="Q101" i="11"/>
  <c r="P100" i="11"/>
  <c r="Q100" i="11"/>
  <c r="P99" i="11"/>
  <c r="Q99" i="11"/>
  <c r="P98" i="11"/>
  <c r="Q98" i="11"/>
  <c r="P97" i="11"/>
  <c r="Q97" i="11"/>
  <c r="P96" i="11"/>
  <c r="Q96" i="11"/>
  <c r="P95" i="11"/>
  <c r="Q95" i="11"/>
  <c r="P94" i="11"/>
  <c r="Q94" i="11"/>
  <c r="P93" i="11"/>
  <c r="Q93" i="11"/>
  <c r="P92" i="11"/>
  <c r="Q92" i="11"/>
  <c r="P91" i="11"/>
  <c r="Q91" i="11"/>
  <c r="P90" i="11"/>
  <c r="Q90" i="11"/>
  <c r="P89" i="11"/>
  <c r="Q89" i="11"/>
  <c r="P88" i="11"/>
  <c r="Q88" i="11"/>
  <c r="P87" i="11"/>
  <c r="Q87" i="11"/>
  <c r="P86" i="11"/>
  <c r="Q86" i="11"/>
  <c r="P85" i="11"/>
  <c r="Q85" i="11"/>
  <c r="P84" i="11"/>
  <c r="Q84" i="11"/>
  <c r="P83" i="11"/>
  <c r="Q83" i="11"/>
  <c r="P82" i="11"/>
  <c r="Q82" i="11"/>
  <c r="P81" i="11"/>
  <c r="Q81" i="11"/>
  <c r="P80" i="11"/>
  <c r="Q80" i="11"/>
  <c r="P79" i="11"/>
  <c r="Q79" i="11"/>
  <c r="P78" i="11"/>
  <c r="Q78" i="11"/>
  <c r="P77" i="11"/>
  <c r="Q77" i="11"/>
  <c r="P76" i="11"/>
  <c r="Q76" i="11"/>
  <c r="P75" i="11"/>
  <c r="Q75" i="11"/>
  <c r="P74" i="11"/>
  <c r="Q74" i="11"/>
  <c r="P73" i="11"/>
  <c r="Q73" i="11"/>
  <c r="P72" i="11"/>
  <c r="Q72" i="11"/>
  <c r="P71" i="11"/>
  <c r="Q71" i="11"/>
  <c r="P70" i="11"/>
  <c r="Q70" i="11"/>
  <c r="P69" i="11"/>
  <c r="Q69" i="11"/>
  <c r="P68" i="11"/>
  <c r="Q68" i="11"/>
  <c r="P67" i="11"/>
  <c r="Q67" i="11"/>
  <c r="P66" i="11"/>
  <c r="Q66" i="11"/>
  <c r="P65" i="11"/>
  <c r="Q65" i="11"/>
  <c r="P64" i="11"/>
  <c r="Q64" i="11"/>
  <c r="P63" i="11"/>
  <c r="Q63" i="11"/>
  <c r="P62" i="11"/>
  <c r="Q62" i="11"/>
  <c r="P61" i="11"/>
  <c r="Q61" i="11"/>
  <c r="P60" i="11"/>
  <c r="Q60" i="11"/>
  <c r="P59" i="11"/>
  <c r="Q59" i="11"/>
  <c r="P58" i="11"/>
  <c r="Q58" i="11"/>
  <c r="P57" i="11"/>
  <c r="Q57" i="11"/>
  <c r="P56" i="11"/>
  <c r="Q56" i="11"/>
  <c r="P55" i="11"/>
  <c r="Q55" i="11"/>
  <c r="P54" i="11"/>
  <c r="Q54" i="11"/>
  <c r="P53" i="11"/>
  <c r="Q53" i="11"/>
  <c r="P52" i="11"/>
  <c r="Q52" i="11"/>
  <c r="P51" i="11"/>
  <c r="Q51" i="11"/>
  <c r="P50" i="11"/>
  <c r="Q50" i="11"/>
  <c r="P49" i="11"/>
  <c r="Q49" i="11"/>
  <c r="P48" i="11"/>
  <c r="Q48" i="11"/>
  <c r="P47" i="11"/>
  <c r="Q47" i="11"/>
  <c r="P46" i="11"/>
  <c r="Q46" i="11"/>
  <c r="P45" i="11"/>
  <c r="Q45" i="11"/>
  <c r="P44" i="11"/>
  <c r="Q44" i="11"/>
  <c r="P43" i="11"/>
  <c r="Q43" i="11"/>
  <c r="P42" i="11"/>
  <c r="Q42" i="11"/>
  <c r="P41" i="11"/>
  <c r="Q41" i="11"/>
  <c r="P40" i="11"/>
  <c r="Q40" i="11"/>
  <c r="P39" i="11"/>
  <c r="Q39" i="11"/>
  <c r="P38" i="11"/>
  <c r="Q38" i="11"/>
  <c r="P37" i="11"/>
  <c r="Q37" i="11"/>
  <c r="P36" i="11"/>
  <c r="Q36" i="11"/>
  <c r="P35" i="11"/>
  <c r="Q35" i="11"/>
  <c r="P34" i="11"/>
  <c r="Q34" i="11"/>
  <c r="P33" i="11"/>
  <c r="Q33" i="11"/>
  <c r="P32" i="11"/>
  <c r="Q32" i="11"/>
  <c r="P31" i="11"/>
  <c r="Q31" i="11"/>
  <c r="P30" i="11"/>
  <c r="Q30" i="11"/>
  <c r="P29" i="11"/>
  <c r="Q29" i="11"/>
  <c r="P28" i="11"/>
  <c r="Q28" i="11"/>
  <c r="P27" i="11"/>
  <c r="Q27" i="11"/>
  <c r="P26" i="11"/>
  <c r="Q26" i="11"/>
  <c r="P25" i="11"/>
  <c r="Q25" i="11"/>
  <c r="P24" i="11"/>
  <c r="Q24" i="11"/>
  <c r="P23" i="11"/>
  <c r="Q23" i="11"/>
  <c r="P22" i="11"/>
  <c r="Q22" i="11"/>
  <c r="P21" i="11"/>
  <c r="Q21" i="11"/>
  <c r="P20" i="11"/>
  <c r="Q20" i="11"/>
  <c r="P19" i="11"/>
  <c r="Q19" i="11"/>
  <c r="P18" i="11"/>
  <c r="Q18" i="11"/>
  <c r="P17" i="11"/>
  <c r="Q17" i="11"/>
  <c r="P16" i="11"/>
  <c r="Q16" i="11"/>
  <c r="P15" i="11"/>
  <c r="Q15" i="11"/>
  <c r="P14" i="11"/>
  <c r="Q14" i="11"/>
  <c r="P13" i="11"/>
  <c r="Q13" i="11"/>
  <c r="P12" i="11"/>
  <c r="Q12" i="11"/>
  <c r="Q11" i="11"/>
  <c r="P11" i="11"/>
  <c r="O11" i="11"/>
  <c r="K17" i="11"/>
  <c r="E3" i="12"/>
  <c r="E5" i="12"/>
  <c r="D5" i="12"/>
  <c r="C5" i="12"/>
  <c r="N11" i="11"/>
  <c r="M11" i="11"/>
  <c r="L11" i="11"/>
  <c r="K18" i="11"/>
  <c r="K19" i="11"/>
  <c r="K20" i="11"/>
  <c r="K21" i="11"/>
  <c r="K22" i="11"/>
  <c r="K23" i="11"/>
  <c r="K24" i="11"/>
  <c r="K25" i="11"/>
  <c r="K27" i="11"/>
  <c r="K28" i="11"/>
  <c r="K29" i="11"/>
  <c r="K30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M70" i="11"/>
  <c r="N70" i="11"/>
  <c r="E19" i="12"/>
  <c r="M65" i="11"/>
  <c r="N65" i="11"/>
  <c r="E18" i="12"/>
  <c r="M60" i="11"/>
  <c r="N60" i="11"/>
  <c r="E17" i="12"/>
  <c r="M55" i="11"/>
  <c r="N55" i="11"/>
  <c r="E16" i="12"/>
  <c r="M45" i="11"/>
  <c r="N45" i="11"/>
  <c r="E15" i="12"/>
  <c r="M40" i="11"/>
  <c r="N40" i="11"/>
  <c r="E14" i="12"/>
  <c r="M35" i="11"/>
  <c r="N35" i="11"/>
  <c r="E13" i="12"/>
  <c r="M30" i="11"/>
  <c r="N30" i="11"/>
  <c r="E12" i="12"/>
  <c r="E11" i="12"/>
  <c r="M29" i="11"/>
  <c r="N29" i="11"/>
  <c r="E10" i="12"/>
  <c r="M25" i="11"/>
  <c r="N25" i="11"/>
  <c r="E9" i="12"/>
  <c r="M20" i="11"/>
  <c r="N20" i="11"/>
  <c r="E8" i="12"/>
  <c r="E7" i="12"/>
  <c r="E6" i="12"/>
  <c r="E4" i="12"/>
  <c r="C3" i="12"/>
  <c r="J109" i="11"/>
  <c r="L109" i="11"/>
  <c r="J11" i="11"/>
  <c r="K11" i="11"/>
  <c r="K12" i="11"/>
  <c r="K13" i="11"/>
  <c r="K14" i="11"/>
  <c r="K15" i="11"/>
  <c r="K16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M109" i="11"/>
  <c r="N109" i="11"/>
  <c r="J108" i="11"/>
  <c r="L108" i="11"/>
  <c r="M108" i="11"/>
  <c r="N108" i="11"/>
  <c r="J107" i="11"/>
  <c r="L107" i="11"/>
  <c r="M107" i="11"/>
  <c r="N107" i="11"/>
  <c r="J106" i="11"/>
  <c r="L106" i="11"/>
  <c r="M106" i="11"/>
  <c r="N106" i="11"/>
  <c r="J105" i="11"/>
  <c r="L105" i="11"/>
  <c r="M105" i="11"/>
  <c r="N105" i="11"/>
  <c r="J104" i="11"/>
  <c r="L104" i="11"/>
  <c r="M104" i="11"/>
  <c r="N104" i="11"/>
  <c r="J103" i="11"/>
  <c r="L103" i="11"/>
  <c r="M103" i="11"/>
  <c r="N103" i="11"/>
  <c r="J102" i="11"/>
  <c r="L102" i="11"/>
  <c r="M102" i="11"/>
  <c r="N102" i="11"/>
  <c r="J101" i="11"/>
  <c r="L101" i="11"/>
  <c r="M101" i="11"/>
  <c r="N101" i="11"/>
  <c r="J100" i="11"/>
  <c r="L100" i="11"/>
  <c r="M100" i="11"/>
  <c r="N100" i="11"/>
  <c r="J99" i="11"/>
  <c r="L99" i="11"/>
  <c r="M99" i="11"/>
  <c r="N99" i="11"/>
  <c r="J98" i="11"/>
  <c r="L98" i="11"/>
  <c r="M98" i="11"/>
  <c r="N98" i="11"/>
  <c r="J97" i="11"/>
  <c r="L97" i="11"/>
  <c r="M97" i="11"/>
  <c r="N97" i="11"/>
  <c r="J96" i="11"/>
  <c r="L96" i="11"/>
  <c r="M96" i="11"/>
  <c r="N96" i="11"/>
  <c r="J95" i="11"/>
  <c r="L95" i="11"/>
  <c r="M95" i="11"/>
  <c r="N95" i="11"/>
  <c r="J94" i="11"/>
  <c r="L94" i="11"/>
  <c r="M94" i="11"/>
  <c r="N94" i="11"/>
  <c r="J93" i="11"/>
  <c r="L93" i="11"/>
  <c r="M93" i="11"/>
  <c r="N93" i="11"/>
  <c r="J92" i="11"/>
  <c r="L92" i="11"/>
  <c r="M92" i="11"/>
  <c r="N92" i="11"/>
  <c r="J91" i="11"/>
  <c r="L91" i="11"/>
  <c r="M91" i="11"/>
  <c r="N91" i="11"/>
  <c r="J90" i="11"/>
  <c r="L90" i="11"/>
  <c r="M90" i="11"/>
  <c r="N90" i="11"/>
  <c r="J89" i="11"/>
  <c r="L89" i="11"/>
  <c r="M89" i="11"/>
  <c r="N89" i="11"/>
  <c r="J88" i="11"/>
  <c r="L88" i="11"/>
  <c r="M88" i="11"/>
  <c r="N88" i="11"/>
  <c r="J87" i="11"/>
  <c r="L87" i="11"/>
  <c r="M87" i="11"/>
  <c r="N87" i="11"/>
  <c r="J86" i="11"/>
  <c r="L86" i="11"/>
  <c r="M86" i="11"/>
  <c r="N86" i="11"/>
  <c r="J85" i="11"/>
  <c r="L85" i="11"/>
  <c r="M85" i="11"/>
  <c r="N85" i="11"/>
  <c r="J84" i="11"/>
  <c r="L84" i="11"/>
  <c r="M84" i="11"/>
  <c r="N84" i="11"/>
  <c r="J83" i="11"/>
  <c r="L83" i="11"/>
  <c r="M83" i="11"/>
  <c r="N83" i="11"/>
  <c r="J82" i="11"/>
  <c r="L82" i="11"/>
  <c r="M82" i="11"/>
  <c r="N82" i="11"/>
  <c r="J81" i="11"/>
  <c r="L81" i="11"/>
  <c r="M81" i="11"/>
  <c r="N81" i="11"/>
  <c r="J80" i="11"/>
  <c r="L80" i="11"/>
  <c r="M80" i="11"/>
  <c r="N80" i="11"/>
  <c r="J79" i="11"/>
  <c r="L79" i="11"/>
  <c r="M79" i="11"/>
  <c r="N79" i="11"/>
  <c r="J78" i="11"/>
  <c r="L78" i="11"/>
  <c r="M78" i="11"/>
  <c r="N78" i="11"/>
  <c r="J77" i="11"/>
  <c r="L77" i="11"/>
  <c r="M77" i="11"/>
  <c r="N77" i="11"/>
  <c r="J76" i="11"/>
  <c r="L76" i="11"/>
  <c r="M76" i="11"/>
  <c r="N76" i="11"/>
  <c r="J75" i="11"/>
  <c r="L75" i="11"/>
  <c r="M75" i="11"/>
  <c r="N75" i="11"/>
  <c r="J74" i="11"/>
  <c r="L74" i="11"/>
  <c r="M74" i="11"/>
  <c r="N74" i="11"/>
  <c r="J73" i="11"/>
  <c r="L73" i="11"/>
  <c r="M73" i="11"/>
  <c r="N73" i="11"/>
  <c r="J72" i="11"/>
  <c r="L72" i="11"/>
  <c r="M72" i="11"/>
  <c r="N72" i="11"/>
  <c r="J71" i="11"/>
  <c r="L71" i="11"/>
  <c r="M71" i="11"/>
  <c r="N71" i="11"/>
  <c r="J70" i="11"/>
  <c r="L70" i="11"/>
  <c r="J69" i="11"/>
  <c r="L69" i="11"/>
  <c r="M69" i="11"/>
  <c r="N69" i="11"/>
  <c r="J68" i="11"/>
  <c r="L68" i="11"/>
  <c r="M68" i="11"/>
  <c r="N68" i="11"/>
  <c r="J67" i="11"/>
  <c r="L67" i="11"/>
  <c r="M67" i="11"/>
  <c r="N67" i="11"/>
  <c r="J66" i="11"/>
  <c r="L66" i="11"/>
  <c r="M66" i="11"/>
  <c r="N66" i="11"/>
  <c r="J65" i="11"/>
  <c r="L65" i="11"/>
  <c r="J64" i="11"/>
  <c r="L64" i="11"/>
  <c r="M64" i="11"/>
  <c r="N64" i="11"/>
  <c r="J63" i="11"/>
  <c r="L63" i="11"/>
  <c r="M63" i="11"/>
  <c r="N63" i="11"/>
  <c r="J62" i="11"/>
  <c r="L62" i="11"/>
  <c r="M62" i="11"/>
  <c r="N62" i="11"/>
  <c r="J61" i="11"/>
  <c r="L61" i="11"/>
  <c r="M61" i="11"/>
  <c r="N61" i="11"/>
  <c r="J60" i="11"/>
  <c r="L60" i="11"/>
  <c r="J59" i="11"/>
  <c r="L59" i="11"/>
  <c r="M59" i="11"/>
  <c r="N59" i="11"/>
  <c r="J58" i="11"/>
  <c r="L58" i="11"/>
  <c r="M58" i="11"/>
  <c r="N58" i="11"/>
  <c r="J57" i="11"/>
  <c r="L57" i="11"/>
  <c r="M57" i="11"/>
  <c r="N57" i="11"/>
  <c r="J56" i="11"/>
  <c r="L56" i="11"/>
  <c r="M56" i="11"/>
  <c r="N56" i="11"/>
  <c r="J55" i="11"/>
  <c r="L55" i="11"/>
  <c r="J54" i="11"/>
  <c r="L54" i="11"/>
  <c r="M54" i="11"/>
  <c r="N54" i="11"/>
  <c r="J53" i="11"/>
  <c r="L53" i="11"/>
  <c r="M53" i="11"/>
  <c r="N53" i="11"/>
  <c r="J52" i="11"/>
  <c r="L52" i="11"/>
  <c r="M52" i="11"/>
  <c r="N52" i="11"/>
  <c r="J51" i="11"/>
  <c r="L51" i="11"/>
  <c r="M51" i="11"/>
  <c r="N51" i="11"/>
  <c r="J50" i="11"/>
  <c r="L50" i="11"/>
  <c r="M50" i="11"/>
  <c r="N50" i="11"/>
  <c r="J49" i="11"/>
  <c r="L49" i="11"/>
  <c r="M49" i="11"/>
  <c r="N49" i="11"/>
  <c r="J48" i="11"/>
  <c r="L48" i="11"/>
  <c r="M48" i="11"/>
  <c r="N48" i="11"/>
  <c r="J47" i="11"/>
  <c r="L47" i="11"/>
  <c r="M47" i="11"/>
  <c r="N47" i="11"/>
  <c r="J46" i="11"/>
  <c r="L46" i="11"/>
  <c r="M46" i="11"/>
  <c r="N46" i="11"/>
  <c r="J45" i="11"/>
  <c r="L45" i="11"/>
  <c r="J44" i="11"/>
  <c r="L44" i="11"/>
  <c r="M44" i="11"/>
  <c r="N44" i="11"/>
  <c r="J43" i="11"/>
  <c r="L43" i="11"/>
  <c r="M43" i="11"/>
  <c r="N43" i="11"/>
  <c r="J42" i="11"/>
  <c r="L42" i="11"/>
  <c r="M42" i="11"/>
  <c r="N42" i="11"/>
  <c r="J41" i="11"/>
  <c r="L41" i="11"/>
  <c r="M41" i="11"/>
  <c r="N41" i="11"/>
  <c r="J40" i="11"/>
  <c r="L40" i="11"/>
  <c r="J39" i="11"/>
  <c r="L39" i="11"/>
  <c r="M39" i="11"/>
  <c r="N39" i="11"/>
  <c r="J38" i="11"/>
  <c r="L38" i="11"/>
  <c r="M38" i="11"/>
  <c r="N38" i="11"/>
  <c r="J37" i="11"/>
  <c r="L37" i="11"/>
  <c r="M37" i="11"/>
  <c r="N37" i="11"/>
  <c r="J36" i="11"/>
  <c r="L36" i="11"/>
  <c r="M36" i="11"/>
  <c r="N36" i="11"/>
  <c r="J35" i="11"/>
  <c r="L35" i="11"/>
  <c r="J34" i="11"/>
  <c r="L34" i="11"/>
  <c r="M34" i="11"/>
  <c r="N34" i="11"/>
  <c r="J33" i="11"/>
  <c r="L33" i="11"/>
  <c r="M33" i="11"/>
  <c r="N33" i="11"/>
  <c r="J32" i="11"/>
  <c r="L32" i="11"/>
  <c r="M32" i="11"/>
  <c r="N32" i="11"/>
  <c r="J31" i="11"/>
  <c r="L31" i="11"/>
  <c r="M31" i="11"/>
  <c r="N31" i="11"/>
  <c r="J30" i="11"/>
  <c r="L30" i="11"/>
  <c r="J29" i="11"/>
  <c r="L29" i="11"/>
  <c r="J28" i="11"/>
  <c r="L28" i="11"/>
  <c r="M28" i="11"/>
  <c r="N28" i="11"/>
  <c r="J27" i="11"/>
  <c r="L27" i="11"/>
  <c r="M27" i="11"/>
  <c r="N27" i="11"/>
  <c r="J26" i="11"/>
  <c r="L26" i="11"/>
  <c r="M26" i="11"/>
  <c r="N26" i="11"/>
  <c r="J25" i="11"/>
  <c r="L25" i="11"/>
  <c r="J24" i="11"/>
  <c r="L24" i="11"/>
  <c r="M24" i="11"/>
  <c r="N24" i="11"/>
  <c r="J23" i="11"/>
  <c r="L23" i="11"/>
  <c r="M23" i="11"/>
  <c r="N23" i="11"/>
  <c r="J22" i="11"/>
  <c r="L22" i="11"/>
  <c r="M22" i="11"/>
  <c r="N22" i="11"/>
  <c r="J21" i="11"/>
  <c r="L21" i="11"/>
  <c r="M21" i="11"/>
  <c r="N21" i="11"/>
  <c r="J20" i="11"/>
  <c r="L20" i="11"/>
  <c r="J19" i="11"/>
  <c r="L19" i="11"/>
  <c r="M19" i="11"/>
  <c r="N19" i="11"/>
  <c r="J18" i="11"/>
  <c r="L18" i="11"/>
  <c r="M18" i="11"/>
  <c r="N18" i="11"/>
  <c r="J17" i="11"/>
  <c r="L17" i="11"/>
  <c r="M17" i="11"/>
  <c r="N17" i="11"/>
  <c r="J16" i="11"/>
  <c r="L16" i="11"/>
  <c r="M16" i="11"/>
  <c r="N16" i="11"/>
  <c r="J15" i="11"/>
  <c r="L15" i="11"/>
  <c r="M15" i="11"/>
  <c r="N15" i="11"/>
  <c r="J14" i="11"/>
  <c r="L14" i="11"/>
  <c r="M14" i="11"/>
  <c r="N14" i="11"/>
  <c r="J13" i="11"/>
  <c r="L13" i="11"/>
  <c r="M13" i="11"/>
  <c r="N13" i="11"/>
  <c r="J12" i="11"/>
  <c r="L12" i="11"/>
  <c r="M12" i="11"/>
  <c r="N12" i="11"/>
  <c r="C10" i="12"/>
  <c r="C9" i="12"/>
  <c r="D10" i="12"/>
  <c r="C7" i="12"/>
  <c r="C6" i="12"/>
  <c r="D7" i="12"/>
  <c r="C12" i="12"/>
  <c r="C11" i="12"/>
  <c r="D12" i="12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H109" i="11"/>
  <c r="I109" i="11"/>
  <c r="H108" i="11"/>
  <c r="I108" i="11"/>
  <c r="H107" i="11"/>
  <c r="I107" i="11"/>
  <c r="H106" i="11"/>
  <c r="I106" i="11"/>
  <c r="H105" i="11"/>
  <c r="I105" i="11"/>
  <c r="H104" i="11"/>
  <c r="I104" i="11"/>
  <c r="H103" i="11"/>
  <c r="I103" i="11"/>
  <c r="H102" i="11"/>
  <c r="I102" i="11"/>
  <c r="H101" i="11"/>
  <c r="I101" i="11"/>
  <c r="H100" i="11"/>
  <c r="I100" i="11"/>
  <c r="H99" i="11"/>
  <c r="I99" i="11"/>
  <c r="H98" i="11"/>
  <c r="I98" i="11"/>
  <c r="H97" i="11"/>
  <c r="I97" i="11"/>
  <c r="H96" i="11"/>
  <c r="I96" i="11"/>
  <c r="H95" i="11"/>
  <c r="I95" i="11"/>
  <c r="H94" i="11"/>
  <c r="I94" i="11"/>
  <c r="H93" i="11"/>
  <c r="I93" i="11"/>
  <c r="H92" i="11"/>
  <c r="I92" i="11"/>
  <c r="H91" i="11"/>
  <c r="I91" i="11"/>
  <c r="H90" i="11"/>
  <c r="I90" i="11"/>
  <c r="H89" i="11"/>
  <c r="I89" i="11"/>
  <c r="H88" i="11"/>
  <c r="I88" i="11"/>
  <c r="H87" i="11"/>
  <c r="I87" i="11"/>
  <c r="H86" i="11"/>
  <c r="I86" i="11"/>
  <c r="H85" i="11"/>
  <c r="I85" i="11"/>
  <c r="H84" i="11"/>
  <c r="I84" i="11"/>
  <c r="H83" i="11"/>
  <c r="I83" i="11"/>
  <c r="H82" i="11"/>
  <c r="I82" i="11"/>
  <c r="H81" i="11"/>
  <c r="I81" i="11"/>
  <c r="H80" i="11"/>
  <c r="I80" i="11"/>
  <c r="H79" i="11"/>
  <c r="I79" i="11"/>
  <c r="H78" i="11"/>
  <c r="I78" i="11"/>
  <c r="H77" i="11"/>
  <c r="I77" i="11"/>
  <c r="H76" i="11"/>
  <c r="I76" i="11"/>
  <c r="H75" i="11"/>
  <c r="I75" i="11"/>
  <c r="H74" i="11"/>
  <c r="I74" i="11"/>
  <c r="H73" i="11"/>
  <c r="I73" i="11"/>
  <c r="H72" i="11"/>
  <c r="I72" i="11"/>
  <c r="H71" i="11"/>
  <c r="I71" i="11"/>
  <c r="H70" i="11"/>
  <c r="I70" i="11"/>
  <c r="H69" i="11"/>
  <c r="I69" i="11"/>
  <c r="H68" i="11"/>
  <c r="I68" i="11"/>
  <c r="H67" i="11"/>
  <c r="I67" i="11"/>
  <c r="H66" i="11"/>
  <c r="I66" i="11"/>
  <c r="H65" i="11"/>
  <c r="I65" i="11"/>
  <c r="H64" i="11"/>
  <c r="I64" i="11"/>
  <c r="H63" i="11"/>
  <c r="I63" i="11"/>
  <c r="H62" i="11"/>
  <c r="I62" i="11"/>
  <c r="H61" i="11"/>
  <c r="I61" i="11"/>
  <c r="H60" i="11"/>
  <c r="I60" i="11"/>
  <c r="H59" i="11"/>
  <c r="I59" i="11"/>
  <c r="H58" i="11"/>
  <c r="I58" i="11"/>
  <c r="H57" i="11"/>
  <c r="I57" i="11"/>
  <c r="H56" i="11"/>
  <c r="I56" i="11"/>
  <c r="H55" i="11"/>
  <c r="I55" i="11"/>
  <c r="H54" i="11"/>
  <c r="I54" i="11"/>
  <c r="H53" i="11"/>
  <c r="I53" i="11"/>
  <c r="H52" i="11"/>
  <c r="I52" i="11"/>
  <c r="H51" i="11"/>
  <c r="I51" i="11"/>
  <c r="H50" i="11"/>
  <c r="I50" i="11"/>
  <c r="H49" i="11"/>
  <c r="I49" i="11"/>
  <c r="H48" i="11"/>
  <c r="I48" i="11"/>
  <c r="H47" i="11"/>
  <c r="I47" i="11"/>
  <c r="H46" i="11"/>
  <c r="I46" i="11"/>
  <c r="H45" i="11"/>
  <c r="I45" i="11"/>
  <c r="H44" i="11"/>
  <c r="I44" i="11"/>
  <c r="H43" i="11"/>
  <c r="I43" i="11"/>
  <c r="H42" i="11"/>
  <c r="I42" i="11"/>
  <c r="H41" i="11"/>
  <c r="I41" i="11"/>
  <c r="H40" i="11"/>
  <c r="I40" i="11"/>
  <c r="H39" i="11"/>
  <c r="I39" i="11"/>
  <c r="H38" i="11"/>
  <c r="I38" i="11"/>
  <c r="H37" i="11"/>
  <c r="I37" i="11"/>
  <c r="H36" i="11"/>
  <c r="I36" i="11"/>
  <c r="H35" i="11"/>
  <c r="I35" i="11"/>
  <c r="H34" i="11"/>
  <c r="I34" i="11"/>
  <c r="H33" i="11"/>
  <c r="I33" i="11"/>
  <c r="H32" i="11"/>
  <c r="I32" i="11"/>
  <c r="H31" i="11"/>
  <c r="I31" i="11"/>
  <c r="H30" i="11"/>
  <c r="I30" i="11"/>
  <c r="H29" i="11"/>
  <c r="I29" i="11"/>
  <c r="H28" i="11"/>
  <c r="I28" i="11"/>
  <c r="H27" i="11"/>
  <c r="I27" i="11"/>
  <c r="H26" i="11"/>
  <c r="I26" i="11"/>
  <c r="H25" i="11"/>
  <c r="I25" i="11"/>
  <c r="H24" i="11"/>
  <c r="I24" i="11"/>
  <c r="H23" i="11"/>
  <c r="I23" i="11"/>
  <c r="H22" i="11"/>
  <c r="I22" i="11"/>
  <c r="H21" i="11"/>
  <c r="I21" i="11"/>
  <c r="H20" i="11"/>
  <c r="I20" i="11"/>
  <c r="H19" i="11"/>
  <c r="I19" i="11"/>
  <c r="H18" i="11"/>
  <c r="I18" i="11"/>
  <c r="H17" i="11"/>
  <c r="I17" i="11"/>
  <c r="H16" i="11"/>
  <c r="I16" i="11"/>
  <c r="H15" i="11"/>
  <c r="I15" i="11"/>
  <c r="H14" i="11"/>
  <c r="I14" i="11"/>
  <c r="H13" i="11"/>
  <c r="I13" i="11"/>
  <c r="H12" i="11"/>
  <c r="I12" i="11"/>
  <c r="H11" i="11"/>
  <c r="I11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F70" i="11"/>
  <c r="G70" i="11"/>
  <c r="C19" i="12"/>
  <c r="F65" i="11"/>
  <c r="G65" i="11"/>
  <c r="C18" i="12"/>
  <c r="F60" i="11"/>
  <c r="G60" i="11"/>
  <c r="C17" i="12"/>
  <c r="F55" i="11"/>
  <c r="G55" i="11"/>
  <c r="C16" i="12"/>
  <c r="F45" i="11"/>
  <c r="G45" i="11"/>
  <c r="C15" i="12"/>
  <c r="F40" i="11"/>
  <c r="G40" i="11"/>
  <c r="C14" i="12"/>
  <c r="F35" i="11"/>
  <c r="G35" i="11"/>
  <c r="C13" i="12"/>
  <c r="F30" i="11"/>
  <c r="G30" i="11"/>
  <c r="F25" i="11"/>
  <c r="G25" i="11"/>
  <c r="F20" i="11"/>
  <c r="G20" i="11"/>
  <c r="C8" i="12"/>
  <c r="F15" i="11"/>
  <c r="G15" i="11"/>
  <c r="F12" i="11"/>
  <c r="G12" i="11"/>
  <c r="C4" i="12"/>
  <c r="F11" i="11"/>
  <c r="G11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F109" i="11"/>
  <c r="G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69" i="11"/>
  <c r="G69" i="11"/>
  <c r="F68" i="11"/>
  <c r="G68" i="11"/>
  <c r="F67" i="11"/>
  <c r="G67" i="11"/>
  <c r="F66" i="11"/>
  <c r="G66" i="11"/>
  <c r="F64" i="11"/>
  <c r="G64" i="11"/>
  <c r="F63" i="11"/>
  <c r="G63" i="11"/>
  <c r="F62" i="11"/>
  <c r="G62" i="11"/>
  <c r="F61" i="11"/>
  <c r="G61" i="11"/>
  <c r="F59" i="11"/>
  <c r="G59" i="11"/>
  <c r="F58" i="11"/>
  <c r="G58" i="11"/>
  <c r="F57" i="11"/>
  <c r="G57" i="11"/>
  <c r="F56" i="11"/>
  <c r="G56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4" i="11"/>
  <c r="G44" i="11"/>
  <c r="F43" i="11"/>
  <c r="G43" i="11"/>
  <c r="F42" i="11"/>
  <c r="G42" i="11"/>
  <c r="F41" i="11"/>
  <c r="G41" i="11"/>
  <c r="F39" i="11"/>
  <c r="G39" i="11"/>
  <c r="F38" i="11"/>
  <c r="G38" i="11"/>
  <c r="F37" i="11"/>
  <c r="G37" i="11"/>
  <c r="F36" i="11"/>
  <c r="G36" i="11"/>
  <c r="F34" i="11"/>
  <c r="G34" i="11"/>
  <c r="F33" i="11"/>
  <c r="G33" i="11"/>
  <c r="F32" i="11"/>
  <c r="G32" i="11"/>
  <c r="F31" i="11"/>
  <c r="G31" i="11"/>
  <c r="F29" i="11"/>
  <c r="G29" i="11"/>
  <c r="F28" i="11"/>
  <c r="G28" i="11"/>
  <c r="F27" i="11"/>
  <c r="G27" i="11"/>
  <c r="F26" i="11"/>
  <c r="G26" i="11"/>
  <c r="F24" i="11"/>
  <c r="G24" i="11"/>
  <c r="F23" i="11"/>
  <c r="G23" i="11"/>
  <c r="F22" i="11"/>
  <c r="G22" i="11"/>
  <c r="F21" i="11"/>
  <c r="G21" i="11"/>
  <c r="F19" i="11"/>
  <c r="G19" i="11"/>
  <c r="F18" i="11"/>
  <c r="G18" i="11"/>
  <c r="F17" i="11"/>
  <c r="G17" i="11"/>
  <c r="F16" i="11"/>
  <c r="G16" i="11"/>
  <c r="F14" i="11"/>
  <c r="G14" i="11"/>
  <c r="F13" i="11"/>
  <c r="G13" i="11"/>
  <c r="D19" i="12"/>
  <c r="D18" i="12"/>
  <c r="D17" i="12"/>
  <c r="D16" i="12"/>
  <c r="D15" i="12"/>
  <c r="D14" i="12"/>
  <c r="D13" i="12"/>
  <c r="D11" i="12"/>
  <c r="D9" i="12"/>
  <c r="D8" i="12"/>
  <c r="D6" i="12"/>
  <c r="D4" i="12"/>
</calcChain>
</file>

<file path=xl/sharedStrings.xml><?xml version="1.0" encoding="utf-8"?>
<sst xmlns="http://schemas.openxmlformats.org/spreadsheetml/2006/main" count="75" uniqueCount="61">
  <si>
    <t>level</t>
    <phoneticPr fontId="1"/>
  </si>
  <si>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</si>
  <si>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</si>
  <si>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</si>
  <si>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</si>
  <si>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</si>
  <si>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</si>
  <si>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TNL</t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</si>
  <si>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</si>
  <si>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</si>
  <si>
    <t>レベル</t>
    <phoneticPr fontId="1"/>
  </si>
  <si>
    <t>起こること</t>
    <rPh sb="0" eb="1">
      <t>オ</t>
    </rPh>
    <phoneticPr fontId="1"/>
  </si>
  <si>
    <t>チュートリアル終了。</t>
  </si>
  <si>
    <t>プレイ時間</t>
    <rPh sb="3" eb="5">
      <t>ジカン</t>
    </rPh>
    <phoneticPr fontId="1"/>
  </si>
  <si>
    <t>一日</t>
    <rPh sb="0" eb="2">
      <t>イチニチ</t>
    </rPh>
    <phoneticPr fontId="1"/>
  </si>
  <si>
    <t>一回</t>
    <rPh sb="0" eb="2">
      <t>イッカイ</t>
    </rPh>
    <phoneticPr fontId="1"/>
  </si>
  <si>
    <t>分</t>
    <rPh sb="0" eb="1">
      <t>フン</t>
    </rPh>
    <phoneticPr fontId="1"/>
  </si>
  <si>
    <t>プレイ分</t>
    <rPh sb="3" eb="4">
      <t>フン</t>
    </rPh>
    <phoneticPr fontId="1"/>
  </si>
  <si>
    <t>プレイ日数</t>
    <rPh sb="3" eb="5">
      <t>ニッスウ</t>
    </rPh>
    <phoneticPr fontId="1"/>
  </si>
  <si>
    <t>Lv</t>
  </si>
  <si>
    <t>覚えること</t>
  </si>
  <si>
    <t>キャラクタの移動のさせ方、バトルの仕方。</t>
  </si>
  <si>
    <t>装備の強化</t>
  </si>
  <si>
    <t>ソーシャル要素。友達の選び方</t>
  </si>
  <si>
    <t>スキルの解放。合わせてスキルの使い方の説明。</t>
  </si>
  <si>
    <t>分岐型のクエスト登場</t>
  </si>
  <si>
    <t>ＰｖＰ解放。</t>
  </si>
  <si>
    <t>ＧｖＧ解放。</t>
  </si>
  <si>
    <t>無限ダンジョン(エンドコンテンツ)解放</t>
  </si>
  <si>
    <t>シングルプレイパート初期コンテンツクリア</t>
  </si>
  <si>
    <t>シングルパート基本全クリア</t>
  </si>
  <si>
    <t>無限ダンジョン最終難易度解放</t>
  </si>
  <si>
    <t>無限ダンジョンで究極の武器を作り、月に一度のGvGでヒーローになるために頑張る。毎日ランキングを上げるためにPvPをひと通りする。</t>
  </si>
  <si>
    <t>強さ</t>
    <rPh sb="0" eb="1">
      <t>ツヨ</t>
    </rPh>
    <phoneticPr fontId="1"/>
  </si>
  <si>
    <t>敵HP</t>
    <rPh sb="0" eb="1">
      <t>テキ</t>
    </rPh>
    <phoneticPr fontId="1"/>
  </si>
  <si>
    <t>死ぬまで標準</t>
    <rPh sb="0" eb="1">
      <t>シ</t>
    </rPh>
    <rPh sb="4" eb="6">
      <t>ヒョウジュン</t>
    </rPh>
    <phoneticPr fontId="1"/>
  </si>
  <si>
    <t>LV上限</t>
    <rPh sb="2" eb="4">
      <t>ジョウゲン</t>
    </rPh>
    <phoneticPr fontId="1"/>
  </si>
  <si>
    <t>EQ制限=</t>
    <rPh sb="2" eb="4">
      <t>セイゲン</t>
    </rPh>
    <phoneticPr fontId="1"/>
  </si>
  <si>
    <t>初期=</t>
    <rPh sb="0" eb="2">
      <t>ショキ</t>
    </rPh>
    <phoneticPr fontId="1"/>
  </si>
  <si>
    <t>最終=</t>
    <rPh sb="0" eb="2">
      <t>サイシュウ</t>
    </rPh>
    <phoneticPr fontId="1"/>
  </si>
  <si>
    <t>分遊ぶ</t>
    <rPh sb="0" eb="1">
      <t>フン</t>
    </rPh>
    <rPh sb="1" eb="2">
      <t>アソ</t>
    </rPh>
    <phoneticPr fontId="1"/>
  </si>
  <si>
    <t>装備</t>
    <rPh sb="0" eb="2">
      <t>ソウビ</t>
    </rPh>
    <phoneticPr fontId="1"/>
  </si>
  <si>
    <t>実装備</t>
    <rPh sb="0" eb="3">
      <t>ジツソウビ</t>
    </rPh>
    <phoneticPr fontId="1"/>
  </si>
  <si>
    <t>標準P</t>
    <rPh sb="0" eb="2">
      <t>ヒョウジュン</t>
    </rPh>
    <phoneticPr fontId="1"/>
  </si>
  <si>
    <t>P強さ</t>
    <rPh sb="1" eb="2">
      <t>ツヨ</t>
    </rPh>
    <phoneticPr fontId="1"/>
  </si>
  <si>
    <t>難易度</t>
    <rPh sb="0" eb="3">
      <t>ナンイド</t>
    </rPh>
    <phoneticPr fontId="1"/>
  </si>
  <si>
    <t>S</t>
    <phoneticPr fontId="1"/>
  </si>
  <si>
    <t>種別</t>
    <rPh sb="0" eb="2">
      <t>シュベツ</t>
    </rPh>
    <phoneticPr fontId="1"/>
  </si>
  <si>
    <t>ちょっと強い初ボス</t>
    <rPh sb="4" eb="5">
      <t>ツヨ</t>
    </rPh>
    <rPh sb="6" eb="7">
      <t>ハツ</t>
    </rPh>
    <phoneticPr fontId="1"/>
  </si>
  <si>
    <t>スキルの解放。合わせてスキルの使い方の説明。</t>
    <phoneticPr fontId="1"/>
  </si>
  <si>
    <t>最初の中ボスクリア</t>
    <rPh sb="0" eb="2">
      <t>サイショ</t>
    </rPh>
    <rPh sb="3" eb="4">
      <t>チュウ</t>
    </rPh>
    <phoneticPr fontId="1"/>
  </si>
  <si>
    <t>初期実装ラスボスクリア</t>
    <rPh sb="0" eb="4">
      <t>ショキジッソウ</t>
    </rPh>
    <phoneticPr fontId="1"/>
  </si>
  <si>
    <t>表ボスクリア</t>
    <rPh sb="0" eb="1">
      <t>オモテ</t>
    </rPh>
    <phoneticPr fontId="1"/>
  </si>
  <si>
    <t>S</t>
    <phoneticPr fontId="1"/>
  </si>
  <si>
    <t>スキル型ボス</t>
    <rPh sb="3" eb="4">
      <t>ガタ</t>
    </rPh>
    <phoneticPr fontId="1"/>
  </si>
  <si>
    <t>間隔(d)</t>
    <rPh sb="0" eb="2">
      <t>カンカク</t>
    </rPh>
    <phoneticPr fontId="1"/>
  </si>
  <si>
    <t>標準打</t>
    <rPh sb="0" eb="2">
      <t>ヒョウジュン</t>
    </rPh>
    <rPh sb="2" eb="3">
      <t>ダ</t>
    </rPh>
    <phoneticPr fontId="1"/>
  </si>
  <si>
    <t>初めてのボス</t>
    <rPh sb="0" eb="1">
      <t>ハジ</t>
    </rPh>
    <phoneticPr fontId="1"/>
  </si>
  <si>
    <t>課金装備</t>
    <rPh sb="0" eb="2">
      <t>カキン</t>
    </rPh>
    <rPh sb="2" eb="4">
      <t>ソウビ</t>
    </rPh>
    <phoneticPr fontId="1"/>
  </si>
  <si>
    <t>課金U</t>
    <rPh sb="0" eb="2">
      <t>カキン</t>
    </rPh>
    <phoneticPr fontId="1"/>
  </si>
  <si>
    <t>課金D</t>
    <rPh sb="0" eb="2">
      <t>カキン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</si>
</sst>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.0_ ;[Red]\-#,##0.0\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6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0" fontId="5" fillId="0" borderId="1" xfId="3" applyAlignment="1">
      <alignment horizontal="center" vertical="center"/>
    </xf>
    <xf numFmtId="176" fontId="5" fillId="0" borderId="1" xfId="3" applyNumberFormat="1" applyAlignment="1">
      <alignment horizontal="center" vertical="center"/>
    </xf>
    <xf numFmtId="0" fontId="5" fillId="0" borderId="1" xfId="3">
      <alignment vertical="center"/>
    </xf>
    <xf numFmtId="176" fontId="6" fillId="0" borderId="0" xfId="1" applyNumberFormat="1" applyFont="1" applyAlignment="1">
      <alignment horizontal="center" vertical="center"/>
    </xf>
    <xf numFmtId="176" fontId="3" fillId="3" borderId="0" xfId="2" applyNumberFormat="1" applyFill="1">
      <alignment vertical="center"/>
    </xf>
    <xf numFmtId="176" fontId="3" fillId="3" borderId="0" xfId="1" applyNumberFormat="1" applyFont="1" applyFill="1">
      <alignment vertical="center"/>
    </xf>
    <xf numFmtId="176" fontId="7" fillId="0" borderId="0" xfId="2" applyNumberFormat="1" applyFont="1" applyFill="1" applyAlignment="1">
      <alignment horizontal="center" vertical="center"/>
    </xf>
    <xf numFmtId="38" fontId="0" fillId="0" borderId="2" xfId="1" applyFont="1" applyBorder="1">
      <alignment vertical="center"/>
    </xf>
    <xf numFmtId="9" fontId="3" fillId="2" borderId="3" xfId="2" applyNumberFormat="1" applyBorder="1">
      <alignment vertical="center"/>
    </xf>
    <xf numFmtId="176" fontId="0" fillId="0" borderId="2" xfId="1" applyNumberFormat="1" applyFont="1" applyBorder="1">
      <alignment vertical="center"/>
    </xf>
    <xf numFmtId="176" fontId="3" fillId="2" borderId="3" xfId="2" applyNumberFormat="1" applyBorder="1">
      <alignment vertical="center"/>
    </xf>
    <xf numFmtId="9" fontId="3" fillId="2" borderId="3" xfId="4" applyFont="1" applyFill="1" applyBorder="1">
      <alignment vertical="center"/>
    </xf>
    <xf numFmtId="38" fontId="0" fillId="0" borderId="0" xfId="1" applyFont="1" applyBorder="1">
      <alignment vertical="center"/>
    </xf>
    <xf numFmtId="176" fontId="0" fillId="0" borderId="0" xfId="1" applyNumberFormat="1" applyFont="1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40" fontId="5" fillId="0" borderId="1" xfId="3" applyNumberFormat="1" applyAlignment="1">
      <alignment horizontal="center" vertical="center"/>
    </xf>
    <xf numFmtId="40" fontId="0" fillId="0" borderId="0" xfId="1" applyNumberFormat="1" applyFont="1" applyAlignment="1">
      <alignment horizontal="center" vertical="center"/>
    </xf>
    <xf numFmtId="40" fontId="7" fillId="0" borderId="0" xfId="2" applyNumberFormat="1" applyFont="1" applyFill="1" applyAlignment="1">
      <alignment horizontal="center" vertical="center"/>
    </xf>
    <xf numFmtId="40" fontId="6" fillId="0" borderId="0" xfId="1" applyNumberFormat="1" applyFont="1" applyAlignment="1">
      <alignment horizontal="center" vertical="center"/>
    </xf>
    <xf numFmtId="40" fontId="0" fillId="0" borderId="0" xfId="1" applyNumberFormat="1" applyFont="1">
      <alignment vertical="center"/>
    </xf>
    <xf numFmtId="40" fontId="4" fillId="0" borderId="0" xfId="1" applyNumberFormat="1" applyFont="1" applyAlignment="1">
      <alignment horizontal="center" vertical="center"/>
    </xf>
    <xf numFmtId="176" fontId="4" fillId="0" borderId="0" xfId="0" applyNumberFormat="1" applyFont="1">
      <alignment vertical="center"/>
    </xf>
  </cellXfs>
  <cellStyles count="5">
    <cellStyle name="アクセント 2" xfId="2" builtinId="33"/>
    <cellStyle name="パーセント" xfId="4" builtinId="5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累計リソース曲線</a:t>
            </a:r>
            <a:r>
              <a:rPr lang="en-US" altLang="ja-JP"/>
              <a:t>(Lvl99</a:t>
            </a:r>
            <a:r>
              <a:rPr lang="ja-JP" altLang="en-US"/>
              <a:t>まで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成長リソース!$D$10</c:f>
              <c:strCache>
                <c:ptCount val="1"/>
                <c:pt idx="0">
                  <c:v>TNL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成長リソース!$D$11:$D$109</c:f>
              <c:numCache>
                <c:formatCode>#,##0.0;[Red]\-#,##0.0</c:formatCode>
                <c:ptCount val="99"/>
                <c:pt idx="0">
                  <c:v>1</c:v>
                </c:pt>
                <c:pt idx="1">
                  <c:v>1.0900000000000001</c:v>
                </c:pt>
                <c:pt idx="2">
                  <c:v>1.1881000000000002</c:v>
                </c:pt>
                <c:pt idx="3">
                  <c:v>1.2950290000000002</c:v>
                </c:pt>
                <c:pt idx="4">
                  <c:v>1.4115816100000003</c:v>
                </c:pt>
                <c:pt idx="5">
                  <c:v>1.5386239549000005</c:v>
                </c:pt>
                <c:pt idx="6">
                  <c:v>1.6771001108410006</c:v>
                </c:pt>
                <c:pt idx="7">
                  <c:v>1.8280391208166908</c:v>
                </c:pt>
                <c:pt idx="8">
                  <c:v>1.9925626416901931</c:v>
                </c:pt>
                <c:pt idx="9">
                  <c:v>2.1718932794423105</c:v>
                </c:pt>
                <c:pt idx="10">
                  <c:v>2.3673636745921187</c:v>
                </c:pt>
                <c:pt idx="11">
                  <c:v>2.5804264053054098</c:v>
                </c:pt>
                <c:pt idx="12">
                  <c:v>2.8126647817828969</c:v>
                </c:pt>
                <c:pt idx="13">
                  <c:v>3.0658046121433578</c:v>
                </c:pt>
                <c:pt idx="14">
                  <c:v>3.34172702723626</c:v>
                </c:pt>
                <c:pt idx="15">
                  <c:v>3.6424824596875238</c:v>
                </c:pt>
                <c:pt idx="16">
                  <c:v>3.9703058810594012</c:v>
                </c:pt>
                <c:pt idx="17">
                  <c:v>4.327633410354748</c:v>
                </c:pt>
                <c:pt idx="18">
                  <c:v>4.7171204172866759</c:v>
                </c:pt>
                <c:pt idx="19">
                  <c:v>5.1416612548424769</c:v>
                </c:pt>
                <c:pt idx="20">
                  <c:v>5.6044107677783002</c:v>
                </c:pt>
                <c:pt idx="21">
                  <c:v>6.1088077368783473</c:v>
                </c:pt>
                <c:pt idx="22">
                  <c:v>6.6586004331973987</c:v>
                </c:pt>
                <c:pt idx="23">
                  <c:v>7.2578744721851649</c:v>
                </c:pt>
                <c:pt idx="24">
                  <c:v>7.9110831746818304</c:v>
                </c:pt>
                <c:pt idx="25">
                  <c:v>8.6230806604031951</c:v>
                </c:pt>
                <c:pt idx="26">
                  <c:v>9.3991579198394835</c:v>
                </c:pt>
                <c:pt idx="27">
                  <c:v>10.245082132625038</c:v>
                </c:pt>
                <c:pt idx="28">
                  <c:v>11.167139524561293</c:v>
                </c:pt>
                <c:pt idx="29">
                  <c:v>12.17218208177181</c:v>
                </c:pt>
                <c:pt idx="30">
                  <c:v>13.267678469131274</c:v>
                </c:pt>
                <c:pt idx="31">
                  <c:v>14.46176953135309</c:v>
                </c:pt>
                <c:pt idx="32">
                  <c:v>15.763328789174869</c:v>
                </c:pt>
                <c:pt idx="33">
                  <c:v>17.18202838020061</c:v>
                </c:pt>
                <c:pt idx="34">
                  <c:v>18.728410934418665</c:v>
                </c:pt>
                <c:pt idx="35">
                  <c:v>20.413967918516345</c:v>
                </c:pt>
                <c:pt idx="36">
                  <c:v>22.251225031182816</c:v>
                </c:pt>
                <c:pt idx="37">
                  <c:v>24.253835283989272</c:v>
                </c:pt>
                <c:pt idx="38">
                  <c:v>26.43668045954831</c:v>
                </c:pt>
                <c:pt idx="39">
                  <c:v>28.81598170090766</c:v>
                </c:pt>
                <c:pt idx="40">
                  <c:v>31.409420053989351</c:v>
                </c:pt>
                <c:pt idx="41">
                  <c:v>34.236267858848393</c:v>
                </c:pt>
                <c:pt idx="42">
                  <c:v>37.317531966144749</c:v>
                </c:pt>
                <c:pt idx="43">
                  <c:v>40.676109843097777</c:v>
                </c:pt>
                <c:pt idx="44">
                  <c:v>44.336959728976581</c:v>
                </c:pt>
                <c:pt idx="45">
                  <c:v>48.327286104584473</c:v>
                </c:pt>
                <c:pt idx="46">
                  <c:v>52.676741853997079</c:v>
                </c:pt>
                <c:pt idx="47">
                  <c:v>57.417648620856824</c:v>
                </c:pt>
                <c:pt idx="48">
                  <c:v>62.58523699673394</c:v>
                </c:pt>
                <c:pt idx="49">
                  <c:v>68.217908326439996</c:v>
                </c:pt>
                <c:pt idx="50">
                  <c:v>74.357520075819608</c:v>
                </c:pt>
                <c:pt idx="51">
                  <c:v>81.049696882643374</c:v>
                </c:pt>
                <c:pt idx="52">
                  <c:v>88.34416960208128</c:v>
                </c:pt>
                <c:pt idx="53">
                  <c:v>96.2951448662686</c:v>
                </c:pt>
                <c:pt idx="54">
                  <c:v>104.96170790423278</c:v>
                </c:pt>
                <c:pt idx="55">
                  <c:v>114.40826161561374</c:v>
                </c:pt>
                <c:pt idx="56">
                  <c:v>124.70500516101899</c:v>
                </c:pt>
                <c:pt idx="57">
                  <c:v>135.92845562551071</c:v>
                </c:pt>
                <c:pt idx="58">
                  <c:v>148.16201663180669</c:v>
                </c:pt>
                <c:pt idx="59">
                  <c:v>161.49659812866932</c:v>
                </c:pt>
                <c:pt idx="60">
                  <c:v>176.03129196024958</c:v>
                </c:pt>
                <c:pt idx="61">
                  <c:v>191.87410823667204</c:v>
                </c:pt>
                <c:pt idx="62">
                  <c:v>209.14277797797254</c:v>
                </c:pt>
                <c:pt idx="63">
                  <c:v>227.96562799599008</c:v>
                </c:pt>
                <c:pt idx="64">
                  <c:v>248.4825345156292</c:v>
                </c:pt>
                <c:pt idx="65">
                  <c:v>270.84596262203587</c:v>
                </c:pt>
                <c:pt idx="66">
                  <c:v>295.22209925801911</c:v>
                </c:pt>
                <c:pt idx="67">
                  <c:v>321.79208819124085</c:v>
                </c:pt>
                <c:pt idx="68">
                  <c:v>350.75337612845254</c:v>
                </c:pt>
                <c:pt idx="69">
                  <c:v>382.32117998001331</c:v>
                </c:pt>
                <c:pt idx="70">
                  <c:v>416.73008617821455</c:v>
                </c:pt>
                <c:pt idx="71">
                  <c:v>454.23579393425388</c:v>
                </c:pt>
                <c:pt idx="72">
                  <c:v>495.11701538833677</c:v>
                </c:pt>
                <c:pt idx="73">
                  <c:v>539.67754677328708</c:v>
                </c:pt>
                <c:pt idx="74">
                  <c:v>588.24852598288294</c:v>
                </c:pt>
                <c:pt idx="75">
                  <c:v>641.1908933213424</c:v>
                </c:pt>
                <c:pt idx="76">
                  <c:v>698.89807372026326</c:v>
                </c:pt>
                <c:pt idx="77">
                  <c:v>761.79890035508697</c:v>
                </c:pt>
                <c:pt idx="78">
                  <c:v>830.36080138704483</c:v>
                </c:pt>
                <c:pt idx="79">
                  <c:v>905.09327351187892</c:v>
                </c:pt>
                <c:pt idx="80">
                  <c:v>986.55166812794812</c:v>
                </c:pt>
                <c:pt idx="81">
                  <c:v>1075.3413182594636</c:v>
                </c:pt>
                <c:pt idx="82">
                  <c:v>1172.1220369028154</c:v>
                </c:pt>
                <c:pt idx="83">
                  <c:v>1277.6130202240688</c:v>
                </c:pt>
                <c:pt idx="84">
                  <c:v>1392.598192044235</c:v>
                </c:pt>
                <c:pt idx="85">
                  <c:v>1517.9320293282162</c:v>
                </c:pt>
                <c:pt idx="86">
                  <c:v>1654.5459119677557</c:v>
                </c:pt>
                <c:pt idx="87">
                  <c:v>1803.4550440448538</c:v>
                </c:pt>
                <c:pt idx="88">
                  <c:v>1965.7659980088908</c:v>
                </c:pt>
                <c:pt idx="89">
                  <c:v>2142.6849378296911</c:v>
                </c:pt>
                <c:pt idx="90">
                  <c:v>2335.5265822343636</c:v>
                </c:pt>
                <c:pt idx="91">
                  <c:v>2545.7239746354567</c:v>
                </c:pt>
                <c:pt idx="92">
                  <c:v>2774.839132352648</c:v>
                </c:pt>
                <c:pt idx="93">
                  <c:v>3024.5746542643865</c:v>
                </c:pt>
                <c:pt idx="94">
                  <c:v>3296.7863731481816</c:v>
                </c:pt>
                <c:pt idx="95">
                  <c:v>3593.4971467315181</c:v>
                </c:pt>
                <c:pt idx="96">
                  <c:v>3916.9118899373552</c:v>
                </c:pt>
                <c:pt idx="97">
                  <c:v>4269.4339600317171</c:v>
                </c:pt>
                <c:pt idx="98">
                  <c:v>4653.683016434572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成長リソース!$E$10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成長リソース!$E$11:$E$109</c:f>
              <c:numCache>
                <c:formatCode>#,##0_);[Red]\(#,##0\)</c:formatCode>
                <c:ptCount val="99"/>
                <c:pt idx="0">
                  <c:v>1</c:v>
                </c:pt>
                <c:pt idx="1">
                  <c:v>2.09</c:v>
                </c:pt>
                <c:pt idx="2">
                  <c:v>3.2781000000000002</c:v>
                </c:pt>
                <c:pt idx="3">
                  <c:v>4.5731290000000007</c:v>
                </c:pt>
                <c:pt idx="4">
                  <c:v>5.9847106100000005</c:v>
                </c:pt>
                <c:pt idx="5">
                  <c:v>7.5233345649000007</c:v>
                </c:pt>
                <c:pt idx="6">
                  <c:v>9.2004346757410005</c:v>
                </c:pt>
                <c:pt idx="7">
                  <c:v>11.028473796557691</c:v>
                </c:pt>
                <c:pt idx="8">
                  <c:v>13.021036438247885</c:v>
                </c:pt>
                <c:pt idx="9">
                  <c:v>15.192929717690195</c:v>
                </c:pt>
                <c:pt idx="10">
                  <c:v>17.560293392282315</c:v>
                </c:pt>
                <c:pt idx="11">
                  <c:v>20.140719797587725</c:v>
                </c:pt>
                <c:pt idx="12">
                  <c:v>22.953384579370621</c:v>
                </c:pt>
                <c:pt idx="13">
                  <c:v>26.019189191513977</c:v>
                </c:pt>
                <c:pt idx="14">
                  <c:v>29.360916218750237</c:v>
                </c:pt>
                <c:pt idx="15">
                  <c:v>33.003398678437762</c:v>
                </c:pt>
                <c:pt idx="16">
                  <c:v>36.973704559497165</c:v>
                </c:pt>
                <c:pt idx="17">
                  <c:v>41.301337969851915</c:v>
                </c:pt>
                <c:pt idx="18">
                  <c:v>46.018458387138594</c:v>
                </c:pt>
                <c:pt idx="19">
                  <c:v>51.160119641981069</c:v>
                </c:pt>
                <c:pt idx="20">
                  <c:v>56.764530409759367</c:v>
                </c:pt>
                <c:pt idx="21">
                  <c:v>62.873338146637714</c:v>
                </c:pt>
                <c:pt idx="22">
                  <c:v>69.531938579835114</c:v>
                </c:pt>
                <c:pt idx="23">
                  <c:v>76.789813052020278</c:v>
                </c:pt>
                <c:pt idx="24">
                  <c:v>84.700896226702113</c:v>
                </c:pt>
                <c:pt idx="25">
                  <c:v>93.323976887105303</c:v>
                </c:pt>
                <c:pt idx="26">
                  <c:v>102.72313480694478</c:v>
                </c:pt>
                <c:pt idx="27">
                  <c:v>112.96821693956983</c:v>
                </c:pt>
                <c:pt idx="28">
                  <c:v>124.13535646413112</c:v>
                </c:pt>
                <c:pt idx="29">
                  <c:v>136.30753854590293</c:v>
                </c:pt>
                <c:pt idx="30">
                  <c:v>149.57521701503421</c:v>
                </c:pt>
                <c:pt idx="31">
                  <c:v>164.03698654638731</c:v>
                </c:pt>
                <c:pt idx="32">
                  <c:v>179.80031533556217</c:v>
                </c:pt>
                <c:pt idx="33">
                  <c:v>196.9823437157628</c:v>
                </c:pt>
                <c:pt idx="34">
                  <c:v>215.71075465018146</c:v>
                </c:pt>
                <c:pt idx="35">
                  <c:v>236.12472256869779</c:v>
                </c:pt>
                <c:pt idx="36">
                  <c:v>258.37594759988059</c:v>
                </c:pt>
                <c:pt idx="37">
                  <c:v>282.62978288386984</c:v>
                </c:pt>
                <c:pt idx="38">
                  <c:v>309.06646334341815</c:v>
                </c:pt>
                <c:pt idx="39">
                  <c:v>337.88244504432583</c:v>
                </c:pt>
                <c:pt idx="40">
                  <c:v>369.29186509831516</c:v>
                </c:pt>
                <c:pt idx="41">
                  <c:v>403.52813295716356</c:v>
                </c:pt>
                <c:pt idx="42">
                  <c:v>440.84566492330833</c:v>
                </c:pt>
                <c:pt idx="43">
                  <c:v>481.52177476640611</c:v>
                </c:pt>
                <c:pt idx="44">
                  <c:v>525.85873449538269</c:v>
                </c:pt>
                <c:pt idx="45">
                  <c:v>574.18602059996715</c:v>
                </c:pt>
                <c:pt idx="46">
                  <c:v>626.86276245396425</c:v>
                </c:pt>
                <c:pt idx="47">
                  <c:v>684.28041107482113</c:v>
                </c:pt>
                <c:pt idx="48">
                  <c:v>746.86564807155503</c:v>
                </c:pt>
                <c:pt idx="49">
                  <c:v>815.08355639799504</c:v>
                </c:pt>
                <c:pt idx="50">
                  <c:v>889.44107647381463</c:v>
                </c:pt>
                <c:pt idx="51">
                  <c:v>970.49077335645802</c:v>
                </c:pt>
                <c:pt idx="52">
                  <c:v>1058.8349429585394</c:v>
                </c:pt>
                <c:pt idx="53">
                  <c:v>1155.130087824808</c:v>
                </c:pt>
                <c:pt idx="54">
                  <c:v>1260.0917957290408</c:v>
                </c:pt>
                <c:pt idx="55">
                  <c:v>1374.5000573446546</c:v>
                </c:pt>
                <c:pt idx="56">
                  <c:v>1499.2050625056736</c:v>
                </c:pt>
                <c:pt idx="57">
                  <c:v>1635.1335181311842</c:v>
                </c:pt>
                <c:pt idx="58">
                  <c:v>1783.2955347629909</c:v>
                </c:pt>
                <c:pt idx="59">
                  <c:v>1944.7921328916602</c:v>
                </c:pt>
                <c:pt idx="60">
                  <c:v>2120.8234248519097</c:v>
                </c:pt>
                <c:pt idx="61">
                  <c:v>2312.6975330885816</c:v>
                </c:pt>
                <c:pt idx="62">
                  <c:v>2521.840311066554</c:v>
                </c:pt>
                <c:pt idx="63">
                  <c:v>2749.805939062544</c:v>
                </c:pt>
                <c:pt idx="64">
                  <c:v>2998.2884735781731</c:v>
                </c:pt>
                <c:pt idx="65">
                  <c:v>3269.1344362002092</c:v>
                </c:pt>
                <c:pt idx="66">
                  <c:v>3564.3565354582283</c:v>
                </c:pt>
                <c:pt idx="67">
                  <c:v>3886.1486236494693</c:v>
                </c:pt>
                <c:pt idx="68">
                  <c:v>4236.9019997779214</c:v>
                </c:pt>
                <c:pt idx="69">
                  <c:v>4619.2231797579352</c:v>
                </c:pt>
                <c:pt idx="70">
                  <c:v>5035.9532659361494</c:v>
                </c:pt>
                <c:pt idx="71">
                  <c:v>5490.1890598704031</c:v>
                </c:pt>
                <c:pt idx="72">
                  <c:v>5985.3060752587398</c:v>
                </c:pt>
                <c:pt idx="73">
                  <c:v>6524.9836220320267</c:v>
                </c:pt>
                <c:pt idx="74">
                  <c:v>7113.2321480149094</c:v>
                </c:pt>
                <c:pt idx="75">
                  <c:v>7754.423041336252</c:v>
                </c:pt>
                <c:pt idx="76">
                  <c:v>8453.3211150565148</c:v>
                </c:pt>
                <c:pt idx="77">
                  <c:v>9215.1200154116013</c:v>
                </c:pt>
                <c:pt idx="78">
                  <c:v>10045.480816798647</c:v>
                </c:pt>
                <c:pt idx="79">
                  <c:v>10950.574090310525</c:v>
                </c:pt>
                <c:pt idx="80">
                  <c:v>11937.125758438473</c:v>
                </c:pt>
                <c:pt idx="81">
                  <c:v>13012.467076697936</c:v>
                </c:pt>
                <c:pt idx="82">
                  <c:v>14184.589113600752</c:v>
                </c:pt>
                <c:pt idx="83">
                  <c:v>15462.202133824821</c:v>
                </c:pt>
                <c:pt idx="84">
                  <c:v>16854.800325869055</c:v>
                </c:pt>
                <c:pt idx="85">
                  <c:v>18372.732355197273</c:v>
                </c:pt>
                <c:pt idx="86">
                  <c:v>20027.278267165028</c:v>
                </c:pt>
                <c:pt idx="87">
                  <c:v>21830.733311209882</c:v>
                </c:pt>
                <c:pt idx="88">
                  <c:v>23796.499309218772</c:v>
                </c:pt>
                <c:pt idx="89">
                  <c:v>25939.184247048463</c:v>
                </c:pt>
                <c:pt idx="90">
                  <c:v>28274.710829282827</c:v>
                </c:pt>
                <c:pt idx="91">
                  <c:v>30820.434803918284</c:v>
                </c:pt>
                <c:pt idx="92">
                  <c:v>33595.273936270933</c:v>
                </c:pt>
                <c:pt idx="93">
                  <c:v>36619.848590535315</c:v>
                </c:pt>
                <c:pt idx="94">
                  <c:v>39916.6349636835</c:v>
                </c:pt>
                <c:pt idx="95">
                  <c:v>43510.132110415019</c:v>
                </c:pt>
                <c:pt idx="96">
                  <c:v>47427.044000352376</c:v>
                </c:pt>
                <c:pt idx="97">
                  <c:v>51696.477960384094</c:v>
                </c:pt>
                <c:pt idx="98">
                  <c:v>56350.160976818668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922368"/>
        <c:axId val="128923904"/>
      </c:lineChart>
      <c:catAx>
        <c:axId val="1289223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923904"/>
        <c:crosses val="autoZero"/>
        <c:auto val="1"/>
        <c:lblAlgn val="ctr"/>
        <c:lblOffset val="100"/>
        <c:noMultiLvlLbl val="0"/>
      </c:catAx>
      <c:valAx>
        <c:axId val="12892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92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123824</xdr:colOff>
      <xdr:row>11</xdr:row>
      <xdr:rowOff>28581</xdr:rowOff>
    </xdr:from>
    <xdr:to>
      <xdr:col>26</xdr:col>
      <xdr:colOff>66674</xdr:colOff>
      <xdr:row>27</xdr:row>
      <xdr:rowOff>28581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32" sqref="C32"/>
    </sheetView>
  </sheetViews>
  <sheetFormatPr defaultRowHeight="13.5"/>
  <cols>
    <col min="1" max="1" width="2.75" customWidth="1"/>
    <col min="2" max="2" width="7.25" style="9" customWidth="1"/>
    <col min="3" max="3" width="28.75" customWidth="1"/>
  </cols>
  <sheetData>
    <row r="2" spans="2:3" s="13" customFormat="1" ht="14.25" thickBot="1">
      <c r="B2" s="11" t="s">
        <v>19</v>
      </c>
      <c r="C2" s="13" t="s">
        <v>20</v>
      </c>
    </row>
    <row r="3" spans="2:3">
      <c r="B3" s="9">
        <v>1</v>
      </c>
      <c r="C3" t="s">
        <v>21</v>
      </c>
    </row>
    <row r="4" spans="2:3">
      <c r="B4" s="9">
        <v>2</v>
      </c>
      <c r="C4" t="s">
        <v>12</v>
      </c>
    </row>
    <row r="5" spans="2:3">
      <c r="B5" s="9">
        <v>5</v>
      </c>
      <c r="C5" t="s">
        <v>22</v>
      </c>
    </row>
    <row r="6" spans="2:3">
      <c r="B6" s="9">
        <v>10</v>
      </c>
      <c r="C6" t="s">
        <v>23</v>
      </c>
    </row>
    <row r="7" spans="2:3">
      <c r="B7" s="9">
        <v>15</v>
      </c>
      <c r="C7" t="s">
        <v>24</v>
      </c>
    </row>
    <row r="8" spans="2:3">
      <c r="B8" s="9">
        <v>20</v>
      </c>
      <c r="C8" t="s">
        <v>25</v>
      </c>
    </row>
    <row r="9" spans="2:3">
      <c r="B9" s="9">
        <v>25</v>
      </c>
      <c r="C9" t="s">
        <v>26</v>
      </c>
    </row>
    <row r="10" spans="2:3">
      <c r="B10" s="9">
        <v>30</v>
      </c>
      <c r="C10" t="s">
        <v>27</v>
      </c>
    </row>
    <row r="11" spans="2:3">
      <c r="B11" s="9">
        <v>35</v>
      </c>
      <c r="C11" t="s">
        <v>28</v>
      </c>
    </row>
    <row r="12" spans="2:3">
      <c r="B12" s="9">
        <v>45</v>
      </c>
      <c r="C12" t="s">
        <v>29</v>
      </c>
    </row>
    <row r="13" spans="2:3">
      <c r="B13" s="9">
        <v>50</v>
      </c>
      <c r="C13" t="s">
        <v>30</v>
      </c>
    </row>
    <row r="14" spans="2:3">
      <c r="B14" s="9">
        <v>55</v>
      </c>
      <c r="C14" t="s">
        <v>31</v>
      </c>
    </row>
    <row r="15" spans="2:3">
      <c r="B15" s="9">
        <v>60</v>
      </c>
      <c r="C15" t="s">
        <v>32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workbookViewId="0">
      <selection activeCell="G10" sqref="G10"/>
    </sheetView>
  </sheetViews>
  <sheetFormatPr defaultRowHeight="13.5"/>
  <cols>
    <col min="1" max="1" width="2.75" customWidth="1"/>
    <col min="2" max="2" width="7.25" style="9" customWidth="1"/>
    <col min="3" max="3" width="9.375" style="10" customWidth="1"/>
    <col min="4" max="4" width="7" style="28" customWidth="1"/>
    <col min="5" max="5" width="7" style="10" customWidth="1"/>
    <col min="6" max="6" width="5.375" style="10" customWidth="1"/>
    <col min="7" max="7" width="28.75" customWidth="1"/>
  </cols>
  <sheetData>
    <row r="2" spans="2:7" s="13" customFormat="1" ht="14.25" thickBot="1">
      <c r="B2" s="11" t="s">
        <v>10</v>
      </c>
      <c r="C2" s="12" t="s">
        <v>13</v>
      </c>
      <c r="D2" s="27" t="s">
        <v>55</v>
      </c>
      <c r="E2" s="12" t="s">
        <v>45</v>
      </c>
      <c r="F2" s="12" t="s">
        <v>47</v>
      </c>
      <c r="G2" s="13" t="s">
        <v>11</v>
      </c>
    </row>
    <row r="3" spans="2:7">
      <c r="B3" s="9">
        <v>1</v>
      </c>
      <c r="C3" s="10">
        <f>VLOOKUP(B3,成長リソース!$C$11:$G$109,5,TRUE)</f>
        <v>0.05</v>
      </c>
      <c r="E3" s="10">
        <f>VLOOKUP(B3,成長リソース!$C$11:$N$109,12,TRUE)</f>
        <v>3</v>
      </c>
      <c r="G3" t="s">
        <v>21</v>
      </c>
    </row>
    <row r="4" spans="2:7">
      <c r="B4" s="9">
        <v>2</v>
      </c>
      <c r="C4" s="10">
        <f>VLOOKUP(B4,成長リソース!$C$11:$G$109,5,TRUE)</f>
        <v>0.1045</v>
      </c>
      <c r="D4" s="28">
        <f t="shared" ref="D4:D19" si="0">C4-C3</f>
        <v>5.4499999999999993E-2</v>
      </c>
      <c r="E4" s="10">
        <f>VLOOKUP(B4,成長リソース!$C$11:$N$109,12,TRUE)</f>
        <v>3.063380281690141</v>
      </c>
      <c r="G4" t="s">
        <v>12</v>
      </c>
    </row>
    <row r="5" spans="2:7">
      <c r="B5" s="9">
        <v>2</v>
      </c>
      <c r="C5" s="10">
        <f>VLOOKUP(B5,成長リソース!$C$11:$G$109,5,TRUE)</f>
        <v>0.1045</v>
      </c>
      <c r="D5" s="28">
        <f t="shared" si="0"/>
        <v>0</v>
      </c>
      <c r="E5" s="10">
        <f>VLOOKUP(B5,成長リソース!$C$11:$N$109,12,TRUE)</f>
        <v>3.063380281690141</v>
      </c>
      <c r="F5" s="10" t="s">
        <v>53</v>
      </c>
      <c r="G5" t="s">
        <v>57</v>
      </c>
    </row>
    <row r="6" spans="2:7">
      <c r="B6" s="9">
        <v>5</v>
      </c>
      <c r="C6" s="10">
        <f>VLOOKUP(B6,成長リソース!$C$11:$G$109,5,TRUE)</f>
        <v>0.29923553050000001</v>
      </c>
      <c r="D6" s="28">
        <f>C6-C4</f>
        <v>0.19473553050000003</v>
      </c>
      <c r="E6" s="10">
        <f>VLOOKUP(B6,成長リソース!$C$11:$N$109,12,TRUE)</f>
        <v>3.2706766917293235</v>
      </c>
      <c r="G6" t="s">
        <v>22</v>
      </c>
    </row>
    <row r="7" spans="2:7">
      <c r="B7" s="9">
        <v>6</v>
      </c>
      <c r="C7" s="10">
        <f>VLOOKUP(B7,成長リソース!$C$11:$G$109,5,TRUE)</f>
        <v>0.37616672824500003</v>
      </c>
      <c r="D7" s="28">
        <f t="shared" si="0"/>
        <v>7.6931197745000013E-2</v>
      </c>
      <c r="E7" s="10">
        <f>VLOOKUP(B7,成長リソース!$C$11:$N$109,12,TRUE)</f>
        <v>3.3461538461538458</v>
      </c>
      <c r="F7" s="10" t="s">
        <v>46</v>
      </c>
      <c r="G7" t="s">
        <v>48</v>
      </c>
    </row>
    <row r="8" spans="2:7">
      <c r="B8" s="9">
        <v>10</v>
      </c>
      <c r="C8" s="10">
        <f>VLOOKUP(B8,成長リソース!$C$11:$G$109,5,TRUE)</f>
        <v>0.75964648588450978</v>
      </c>
      <c r="D8" s="28">
        <f>C8-C6</f>
        <v>0.46041095538450977</v>
      </c>
      <c r="E8" s="10">
        <f>VLOOKUP(B8,成長リソース!$C$11:$N$109,12,TRUE)</f>
        <v>3.3307810107197549</v>
      </c>
      <c r="G8" t="s">
        <v>23</v>
      </c>
    </row>
    <row r="9" spans="2:7">
      <c r="B9" s="9">
        <v>15</v>
      </c>
      <c r="C9" s="10">
        <f>VLOOKUP(B9,成長リソース!$C$11:$G$109,5,TRUE)</f>
        <v>1.4680458109375119</v>
      </c>
      <c r="D9" s="28">
        <f t="shared" si="0"/>
        <v>0.70839932505300207</v>
      </c>
      <c r="E9" s="10">
        <f>VLOOKUP(B9,成長リソース!$C$11:$N$109,12,TRUE)</f>
        <v>3.9048473967684023</v>
      </c>
      <c r="G9" t="s">
        <v>49</v>
      </c>
    </row>
    <row r="10" spans="2:7">
      <c r="B10" s="9">
        <v>19</v>
      </c>
      <c r="C10" s="10">
        <f>VLOOKUP(B10,成長リソース!$C$11:$G$109,5,TRUE)</f>
        <v>2.3009229193569296</v>
      </c>
      <c r="D10" s="28">
        <f t="shared" si="0"/>
        <v>0.83287710841941776</v>
      </c>
      <c r="E10" s="10">
        <f>VLOOKUP(B10,成長リソース!$C$11:$N$109,12,TRUE)</f>
        <v>4.4555256064690019</v>
      </c>
      <c r="F10" s="10" t="s">
        <v>53</v>
      </c>
      <c r="G10" t="s">
        <v>54</v>
      </c>
    </row>
    <row r="11" spans="2:7">
      <c r="B11" s="9">
        <v>20</v>
      </c>
      <c r="C11" s="10">
        <f>VLOOKUP(B11,成長リソース!$C$11:$G$109,5,TRUE)</f>
        <v>2.5580059820990537</v>
      </c>
      <c r="D11" s="29">
        <f>C11-C9</f>
        <v>1.0899601711615419</v>
      </c>
      <c r="E11" s="10">
        <f>VLOOKUP(B11,成長リソース!$C$11:$N$109,12,TRUE)</f>
        <v>4.6129374337221627</v>
      </c>
      <c r="F11" s="17"/>
      <c r="G11" t="s">
        <v>25</v>
      </c>
    </row>
    <row r="12" spans="2:7">
      <c r="B12" s="9">
        <v>20</v>
      </c>
      <c r="C12" s="10">
        <f>VLOOKUP(B12,成長リソース!$C$11:$G$109,5,TRUE)</f>
        <v>2.5580059820990537</v>
      </c>
      <c r="D12" s="29">
        <f t="shared" si="0"/>
        <v>0</v>
      </c>
      <c r="E12" s="10">
        <f>VLOOKUP(B12,成長リソース!$C$11:$N$109,12,TRUE)</f>
        <v>4.6129374337221627</v>
      </c>
      <c r="F12" s="17" t="s">
        <v>46</v>
      </c>
      <c r="G12" t="s">
        <v>50</v>
      </c>
    </row>
    <row r="13" spans="2:7">
      <c r="B13" s="9">
        <v>25</v>
      </c>
      <c r="C13" s="10">
        <f>VLOOKUP(B13,成長リソース!$C$11:$G$109,5,TRUE)</f>
        <v>4.2350448113351051</v>
      </c>
      <c r="D13" s="30">
        <f>C13-C11</f>
        <v>1.6770388292360514</v>
      </c>
      <c r="E13" s="10">
        <f>VLOOKUP(B13,成長リソース!$C$11:$N$109,12,TRUE)</f>
        <v>3.5251215559157214</v>
      </c>
      <c r="F13" s="14"/>
      <c r="G13" t="s">
        <v>26</v>
      </c>
    </row>
    <row r="14" spans="2:7">
      <c r="B14" s="9">
        <v>30</v>
      </c>
      <c r="C14" s="10">
        <f>VLOOKUP(B14,成長リソース!$C$11:$G$109,5,TRUE)</f>
        <v>6.8153769272951461</v>
      </c>
      <c r="D14" s="28">
        <f t="shared" si="0"/>
        <v>2.580332115960041</v>
      </c>
      <c r="E14" s="10">
        <f>VLOOKUP(B14,成長リソース!$C$11:$N$109,12,TRUE)</f>
        <v>4.3499999999999996</v>
      </c>
      <c r="G14" t="s">
        <v>27</v>
      </c>
    </row>
    <row r="15" spans="2:7">
      <c r="B15" s="9">
        <v>35</v>
      </c>
      <c r="C15" s="10">
        <f>VLOOKUP(B15,成長リソース!$C$11:$G$109,5,TRUE)</f>
        <v>10.785537732509074</v>
      </c>
      <c r="D15" s="28">
        <f t="shared" si="0"/>
        <v>3.9701608052139274</v>
      </c>
      <c r="E15" s="10">
        <f>VLOOKUP(B15,成長リソース!$C$11:$N$109,12,TRUE)</f>
        <v>4.6276595744680851</v>
      </c>
      <c r="G15" t="s">
        <v>28</v>
      </c>
    </row>
    <row r="16" spans="2:7">
      <c r="B16" s="9">
        <v>45</v>
      </c>
      <c r="C16" s="10">
        <f>VLOOKUP(B16,成長リソース!$C$11:$G$109,5,TRUE)</f>
        <v>26.292936724769138</v>
      </c>
      <c r="D16" s="28">
        <f t="shared" si="0"/>
        <v>15.507398992260065</v>
      </c>
      <c r="E16" s="10">
        <f>VLOOKUP(B16,成長リソース!$C$11:$N$109,12,TRUE)</f>
        <v>5.058139534883721</v>
      </c>
      <c r="F16" s="10" t="s">
        <v>46</v>
      </c>
      <c r="G16" t="s">
        <v>52</v>
      </c>
    </row>
    <row r="17" spans="2:7">
      <c r="B17" s="9">
        <v>50</v>
      </c>
      <c r="C17" s="10">
        <f>VLOOKUP(B17,成長リソース!$C$11:$G$109,5,TRUE)</f>
        <v>40.754177819899752</v>
      </c>
      <c r="D17" s="28">
        <f t="shared" si="0"/>
        <v>14.461241095130614</v>
      </c>
      <c r="E17" s="10">
        <f>VLOOKUP(B17,成長リソース!$C$11:$N$109,12,TRUE)</f>
        <v>5.228365384615385</v>
      </c>
      <c r="G17" t="s">
        <v>31</v>
      </c>
    </row>
    <row r="18" spans="2:7">
      <c r="B18" s="9">
        <v>55</v>
      </c>
      <c r="C18" s="10">
        <f>VLOOKUP(B18,成長リソース!$C$11:$G$109,5,TRUE)</f>
        <v>63.004589786452037</v>
      </c>
      <c r="D18" s="28">
        <f t="shared" si="0"/>
        <v>22.250411966552285</v>
      </c>
      <c r="E18" s="10">
        <f>VLOOKUP(B18,成長リソース!$C$11:$N$109,12,TRUE)</f>
        <v>5.3764044943820233</v>
      </c>
      <c r="F18" s="10" t="s">
        <v>46</v>
      </c>
      <c r="G18" t="s">
        <v>51</v>
      </c>
    </row>
    <row r="19" spans="2:7">
      <c r="B19" s="9">
        <v>60</v>
      </c>
      <c r="C19" s="10">
        <f>VLOOKUP(B19,成長リソース!$C$11:$G$109,5,TRUE)</f>
        <v>97.23960664458302</v>
      </c>
      <c r="D19" s="28">
        <f t="shared" si="0"/>
        <v>34.235016858130983</v>
      </c>
      <c r="E19" s="10">
        <f>VLOOKUP(B19,成長リソース!$C$11:$N$109,12,TRUE)</f>
        <v>5.5063291139240507</v>
      </c>
      <c r="G19" t="s">
        <v>32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109"/>
  <sheetViews>
    <sheetView tabSelected="1" workbookViewId="0">
      <pane xSplit="2" ySplit="10" topLeftCell="C11" activePane="bottomRight" state="frozen"/>
      <selection pane="topRight" activeCell="C1" sqref="C1"/>
      <selection pane="bottomLeft" activeCell="A9" sqref="A9"/>
      <selection pane="bottomRight" activeCell="D17" sqref="D17"/>
    </sheetView>
  </sheetViews>
  <sheetFormatPr defaultColWidth="8.875" defaultRowHeight="13.5"/>
  <cols>
    <col min="1" max="1" width="2.625" customWidth="1"/>
    <col min="2" max="2" width="9.875" customWidth="1"/>
    <col min="3" max="3" width="5.5" style="2" customWidth="1"/>
    <col min="4" max="4" width="7.125" style="1" customWidth="1"/>
    <col min="5" max="5" width="6.75" style="1" customWidth="1"/>
    <col min="6" max="6" width="7.625" style="1" customWidth="1"/>
    <col min="7" max="7" width="7.375" style="2" customWidth="1"/>
    <col min="8" max="8" width="7.25" customWidth="1"/>
    <col min="9" max="9" width="7.75" customWidth="1"/>
    <col min="10" max="10" width="8" style="2" customWidth="1"/>
    <col min="11" max="13" width="8" customWidth="1"/>
    <col min="14" max="14" width="6.75" style="2" customWidth="1"/>
    <col min="17" max="17" width="8.875" style="31"/>
  </cols>
  <sheetData>
    <row r="1" spans="1:17">
      <c r="A1" t="s">
        <v>1</v>
      </c>
      <c r="C1" s="2" t="s">
        <v>5</v>
      </c>
    </row>
    <row r="2" spans="1:17">
      <c r="C2" t="s">
        <v>2</v>
      </c>
    </row>
    <row r="3" spans="1:17">
      <c r="A3" t="s">
        <v>3</v>
      </c>
      <c r="C3" s="3">
        <v>1.0900000000000001</v>
      </c>
    </row>
    <row r="4" spans="1:17">
      <c r="A4" t="s">
        <v>4</v>
      </c>
      <c r="C4" s="4">
        <v>0</v>
      </c>
      <c r="D4" s="1" t="s">
        <v>9</v>
      </c>
    </row>
    <row r="5" spans="1:17">
      <c r="A5" t="s">
        <v>6</v>
      </c>
      <c r="C5" s="4">
        <v>1</v>
      </c>
    </row>
    <row r="6" spans="1:17">
      <c r="A6" t="s">
        <v>14</v>
      </c>
      <c r="C6" s="15">
        <v>60</v>
      </c>
      <c r="D6" s="1" t="s">
        <v>40</v>
      </c>
    </row>
    <row r="7" spans="1:17">
      <c r="A7" t="s">
        <v>15</v>
      </c>
      <c r="C7" s="16">
        <v>3</v>
      </c>
      <c r="D7" s="1" t="s">
        <v>16</v>
      </c>
      <c r="E7" s="18" t="s">
        <v>38</v>
      </c>
      <c r="F7" s="19">
        <v>0</v>
      </c>
      <c r="G7" s="20" t="s">
        <v>36</v>
      </c>
      <c r="H7" s="21">
        <v>30</v>
      </c>
    </row>
    <row r="8" spans="1:17">
      <c r="A8" t="s">
        <v>35</v>
      </c>
      <c r="C8" s="16">
        <v>3</v>
      </c>
      <c r="E8" s="18" t="s">
        <v>39</v>
      </c>
      <c r="F8" s="19">
        <v>0.6</v>
      </c>
      <c r="G8" s="20" t="s">
        <v>37</v>
      </c>
      <c r="H8" s="22">
        <v>0.6</v>
      </c>
    </row>
    <row r="9" spans="1:17">
      <c r="C9" s="16"/>
      <c r="E9" s="23"/>
      <c r="F9"/>
      <c r="G9" s="24"/>
    </row>
    <row r="10" spans="1:17" s="6" customFormat="1">
      <c r="C10" s="6" t="s">
        <v>0</v>
      </c>
      <c r="D10" s="7" t="s">
        <v>7</v>
      </c>
      <c r="E10" s="6" t="s">
        <v>8</v>
      </c>
      <c r="F10" s="8" t="s">
        <v>17</v>
      </c>
      <c r="G10" s="7" t="s">
        <v>18</v>
      </c>
      <c r="H10" s="8" t="s">
        <v>33</v>
      </c>
      <c r="I10" s="6" t="s">
        <v>34</v>
      </c>
      <c r="J10" s="7" t="s">
        <v>41</v>
      </c>
      <c r="K10" s="6" t="s">
        <v>42</v>
      </c>
      <c r="L10" s="6" t="s">
        <v>44</v>
      </c>
      <c r="M10" s="6" t="s">
        <v>43</v>
      </c>
      <c r="N10" s="7" t="s">
        <v>56</v>
      </c>
      <c r="O10" s="6" t="s">
        <v>58</v>
      </c>
      <c r="P10" s="6" t="s">
        <v>59</v>
      </c>
      <c r="Q10" s="32" t="s">
        <v>60</v>
      </c>
    </row>
    <row r="11" spans="1:17">
      <c r="C11">
        <v>1</v>
      </c>
      <c r="D11" s="2">
        <f>$C$5</f>
        <v>1</v>
      </c>
      <c r="E11" s="5">
        <f>D11</f>
        <v>1</v>
      </c>
      <c r="F11" s="1">
        <f>E11*$C$7</f>
        <v>3</v>
      </c>
      <c r="G11" s="2">
        <f t="shared" ref="G11:G22" si="0">F11/$C$6</f>
        <v>0.05</v>
      </c>
      <c r="H11">
        <f>C11*10</f>
        <v>10</v>
      </c>
      <c r="I11">
        <f>H11*$C$8</f>
        <v>30</v>
      </c>
      <c r="J11" s="2">
        <f>IF(C11&gt;$H$7,H11*$H$8,H11*(($F$8-$F$7)/($H$7-1)*(C11-1)+$F$7))</f>
        <v>0</v>
      </c>
      <c r="K11" s="25">
        <f>J11</f>
        <v>0</v>
      </c>
      <c r="L11" s="26">
        <f>H11-J11</f>
        <v>10</v>
      </c>
      <c r="M11" s="26">
        <f t="shared" ref="M11:M18" si="1">L11+K11</f>
        <v>10</v>
      </c>
      <c r="N11" s="2">
        <f>I11/M11</f>
        <v>3</v>
      </c>
      <c r="O11" s="33">
        <f>J25</f>
        <v>43.448275862068968</v>
      </c>
      <c r="P11" s="26">
        <f>L11+O11</f>
        <v>53.448275862068968</v>
      </c>
      <c r="Q11" s="31">
        <f>I11/P11</f>
        <v>0.56129032258064515</v>
      </c>
    </row>
    <row r="12" spans="1:17">
      <c r="C12">
        <f>C11+1</f>
        <v>2</v>
      </c>
      <c r="D12" s="2">
        <f t="shared" ref="D12:D43" si="2">D11*$C$3+$C$4</f>
        <v>1.0900000000000001</v>
      </c>
      <c r="E12" s="5">
        <f>D12+E11</f>
        <v>2.09</v>
      </c>
      <c r="F12" s="1">
        <f t="shared" ref="F12:F75" si="3">E12*$C$7</f>
        <v>6.27</v>
      </c>
      <c r="G12" s="2">
        <f t="shared" si="0"/>
        <v>0.1045</v>
      </c>
      <c r="H12">
        <f t="shared" ref="H12:H75" si="4">C12*10</f>
        <v>20</v>
      </c>
      <c r="I12">
        <f t="shared" ref="I12:I75" si="5">H12*$C$8</f>
        <v>60</v>
      </c>
      <c r="J12" s="2">
        <f>IF(C12&gt;$H$7,H12*$H$8,H12*(($F$8-$F$7)/($H$7-1)*(C12-1)+$F$7))</f>
        <v>0.41379310344827586</v>
      </c>
      <c r="K12" s="25">
        <f>K11</f>
        <v>0</v>
      </c>
      <c r="L12" s="26">
        <f t="shared" ref="L12:L75" si="6">H12-J12</f>
        <v>19.586206896551722</v>
      </c>
      <c r="M12" s="26">
        <f t="shared" si="1"/>
        <v>19.586206896551722</v>
      </c>
      <c r="N12" s="2">
        <f t="shared" ref="N12:N75" si="7">I12/M12</f>
        <v>3.063380281690141</v>
      </c>
      <c r="O12" s="25">
        <f>O11</f>
        <v>43.448275862068968</v>
      </c>
      <c r="P12" s="26">
        <f t="shared" ref="P12:P75" si="8">L12+O12</f>
        <v>63.03448275862069</v>
      </c>
      <c r="Q12" s="31">
        <f t="shared" ref="Q12:Q75" si="9">I12/P12</f>
        <v>0.9518599562363238</v>
      </c>
    </row>
    <row r="13" spans="1:17">
      <c r="C13">
        <f t="shared" ref="C13:C76" si="10">C12+1</f>
        <v>3</v>
      </c>
      <c r="D13" s="2">
        <f t="shared" si="2"/>
        <v>1.1881000000000002</v>
      </c>
      <c r="E13" s="5">
        <f t="shared" ref="E13:E70" si="11">D13+E12</f>
        <v>3.2781000000000002</v>
      </c>
      <c r="F13" s="1">
        <f t="shared" si="3"/>
        <v>9.8343000000000007</v>
      </c>
      <c r="G13" s="2">
        <f t="shared" si="0"/>
        <v>0.16390500000000002</v>
      </c>
      <c r="H13">
        <f t="shared" si="4"/>
        <v>30</v>
      </c>
      <c r="I13">
        <f t="shared" si="5"/>
        <v>90</v>
      </c>
      <c r="J13" s="2">
        <f t="shared" ref="J13:J75" si="12">IF(C13&gt;$H$7,H13*$H$8,H13*(($F$8-$F$7)/($H$7-1)*(C13-1)+$F$7))</f>
        <v>1.2413793103448276</v>
      </c>
      <c r="K13" s="25">
        <f t="shared" ref="K13:K76" si="13">K12</f>
        <v>0</v>
      </c>
      <c r="L13" s="26">
        <f t="shared" si="6"/>
        <v>28.758620689655171</v>
      </c>
      <c r="M13" s="26">
        <f t="shared" si="1"/>
        <v>28.758620689655171</v>
      </c>
      <c r="N13" s="2">
        <f t="shared" si="7"/>
        <v>3.1294964028776979</v>
      </c>
      <c r="O13" s="25">
        <f t="shared" ref="O13:O76" si="14">O12</f>
        <v>43.448275862068968</v>
      </c>
      <c r="P13" s="26">
        <f t="shared" si="8"/>
        <v>72.206896551724142</v>
      </c>
      <c r="Q13" s="31">
        <f t="shared" si="9"/>
        <v>1.2464183381088825</v>
      </c>
    </row>
    <row r="14" spans="1:17">
      <c r="C14">
        <f t="shared" si="10"/>
        <v>4</v>
      </c>
      <c r="D14" s="2">
        <f t="shared" si="2"/>
        <v>1.2950290000000002</v>
      </c>
      <c r="E14" s="5">
        <f t="shared" si="11"/>
        <v>4.5731290000000007</v>
      </c>
      <c r="F14" s="1">
        <f t="shared" si="3"/>
        <v>13.719387000000001</v>
      </c>
      <c r="G14" s="2">
        <f t="shared" si="0"/>
        <v>0.22865645000000001</v>
      </c>
      <c r="H14">
        <f t="shared" si="4"/>
        <v>40</v>
      </c>
      <c r="I14">
        <f t="shared" si="5"/>
        <v>120</v>
      </c>
      <c r="J14" s="2">
        <f t="shared" si="12"/>
        <v>2.4827586206896552</v>
      </c>
      <c r="K14" s="25">
        <f t="shared" si="13"/>
        <v>0</v>
      </c>
      <c r="L14" s="26">
        <f t="shared" si="6"/>
        <v>37.517241379310342</v>
      </c>
      <c r="M14" s="26">
        <f t="shared" si="1"/>
        <v>37.517241379310342</v>
      </c>
      <c r="N14" s="2">
        <f t="shared" si="7"/>
        <v>3.1985294117647061</v>
      </c>
      <c r="O14" s="25">
        <f t="shared" si="14"/>
        <v>43.448275862068968</v>
      </c>
      <c r="P14" s="26">
        <f t="shared" si="8"/>
        <v>80.965517241379303</v>
      </c>
      <c r="Q14" s="31">
        <f t="shared" si="9"/>
        <v>1.4821124361158433</v>
      </c>
    </row>
    <row r="15" spans="1:17">
      <c r="C15">
        <f t="shared" si="10"/>
        <v>5</v>
      </c>
      <c r="D15" s="2">
        <f t="shared" si="2"/>
        <v>1.4115816100000003</v>
      </c>
      <c r="E15" s="5">
        <f t="shared" si="11"/>
        <v>5.9847106100000005</v>
      </c>
      <c r="F15" s="1">
        <f t="shared" si="3"/>
        <v>17.954131830000001</v>
      </c>
      <c r="G15" s="2">
        <f t="shared" si="0"/>
        <v>0.29923553050000001</v>
      </c>
      <c r="H15">
        <f t="shared" si="4"/>
        <v>50</v>
      </c>
      <c r="I15">
        <f t="shared" si="5"/>
        <v>150</v>
      </c>
      <c r="J15" s="2">
        <f t="shared" si="12"/>
        <v>4.1379310344827589</v>
      </c>
      <c r="K15" s="25">
        <f t="shared" si="13"/>
        <v>0</v>
      </c>
      <c r="L15" s="26">
        <f t="shared" si="6"/>
        <v>45.862068965517238</v>
      </c>
      <c r="M15" s="26">
        <f t="shared" si="1"/>
        <v>45.862068965517238</v>
      </c>
      <c r="N15" s="2">
        <f t="shared" si="7"/>
        <v>3.2706766917293235</v>
      </c>
      <c r="O15" s="25">
        <f t="shared" si="14"/>
        <v>43.448275862068968</v>
      </c>
      <c r="P15" s="26">
        <f t="shared" si="8"/>
        <v>89.310344827586206</v>
      </c>
      <c r="Q15" s="31">
        <f t="shared" si="9"/>
        <v>1.6795366795366795</v>
      </c>
    </row>
    <row r="16" spans="1:17">
      <c r="C16">
        <f t="shared" si="10"/>
        <v>6</v>
      </c>
      <c r="D16" s="2">
        <f t="shared" si="2"/>
        <v>1.5386239549000005</v>
      </c>
      <c r="E16" s="5">
        <f t="shared" si="11"/>
        <v>7.5233345649000007</v>
      </c>
      <c r="F16" s="1">
        <f t="shared" si="3"/>
        <v>22.570003694700002</v>
      </c>
      <c r="G16" s="2">
        <f t="shared" si="0"/>
        <v>0.37616672824500003</v>
      </c>
      <c r="H16">
        <f t="shared" si="4"/>
        <v>60</v>
      </c>
      <c r="I16">
        <f t="shared" si="5"/>
        <v>180</v>
      </c>
      <c r="J16" s="2">
        <f t="shared" si="12"/>
        <v>6.2068965517241379</v>
      </c>
      <c r="K16" s="25">
        <f t="shared" si="13"/>
        <v>0</v>
      </c>
      <c r="L16" s="26">
        <f t="shared" si="6"/>
        <v>53.793103448275865</v>
      </c>
      <c r="M16" s="26">
        <f t="shared" si="1"/>
        <v>53.793103448275865</v>
      </c>
      <c r="N16" s="2">
        <f t="shared" si="7"/>
        <v>3.3461538461538458</v>
      </c>
      <c r="O16" s="25">
        <f t="shared" si="14"/>
        <v>43.448275862068968</v>
      </c>
      <c r="P16" s="26">
        <f t="shared" si="8"/>
        <v>97.241379310344826</v>
      </c>
      <c r="Q16" s="31">
        <f t="shared" si="9"/>
        <v>1.8510638297872342</v>
      </c>
    </row>
    <row r="17" spans="3:17">
      <c r="C17">
        <f t="shared" si="10"/>
        <v>7</v>
      </c>
      <c r="D17" s="2">
        <f t="shared" si="2"/>
        <v>1.6771001108410006</v>
      </c>
      <c r="E17" s="5">
        <f t="shared" si="11"/>
        <v>9.2004346757410005</v>
      </c>
      <c r="F17" s="1">
        <f t="shared" si="3"/>
        <v>27.601304027223001</v>
      </c>
      <c r="G17" s="2">
        <f t="shared" si="0"/>
        <v>0.46002173378705002</v>
      </c>
      <c r="H17">
        <f t="shared" si="4"/>
        <v>70</v>
      </c>
      <c r="I17">
        <f t="shared" si="5"/>
        <v>210</v>
      </c>
      <c r="J17" s="2">
        <f t="shared" si="12"/>
        <v>8.6896551724137936</v>
      </c>
      <c r="K17" s="25">
        <f>J17</f>
        <v>8.6896551724137936</v>
      </c>
      <c r="L17" s="26">
        <f t="shared" si="6"/>
        <v>61.310344827586206</v>
      </c>
      <c r="M17" s="26">
        <f t="shared" si="1"/>
        <v>70</v>
      </c>
      <c r="N17" s="2">
        <f t="shared" si="7"/>
        <v>3</v>
      </c>
      <c r="O17" s="25">
        <f t="shared" si="14"/>
        <v>43.448275862068968</v>
      </c>
      <c r="P17" s="26">
        <f t="shared" si="8"/>
        <v>104.75862068965517</v>
      </c>
      <c r="Q17" s="31">
        <f t="shared" si="9"/>
        <v>2.0046082949308754</v>
      </c>
    </row>
    <row r="18" spans="3:17">
      <c r="C18">
        <f t="shared" si="10"/>
        <v>8</v>
      </c>
      <c r="D18" s="2">
        <f t="shared" si="2"/>
        <v>1.8280391208166908</v>
      </c>
      <c r="E18" s="5">
        <f t="shared" si="11"/>
        <v>11.028473796557691</v>
      </c>
      <c r="F18" s="1">
        <f t="shared" si="3"/>
        <v>33.085421389673073</v>
      </c>
      <c r="G18" s="2">
        <f t="shared" si="0"/>
        <v>0.55142368982788459</v>
      </c>
      <c r="H18">
        <f t="shared" si="4"/>
        <v>80</v>
      </c>
      <c r="I18">
        <f t="shared" si="5"/>
        <v>240</v>
      </c>
      <c r="J18" s="2">
        <f t="shared" si="12"/>
        <v>11.586206896551726</v>
      </c>
      <c r="K18" s="25">
        <f t="shared" si="13"/>
        <v>8.6896551724137936</v>
      </c>
      <c r="L18" s="26">
        <f t="shared" si="6"/>
        <v>68.41379310344827</v>
      </c>
      <c r="M18" s="26">
        <f t="shared" si="1"/>
        <v>77.103448275862064</v>
      </c>
      <c r="N18" s="2">
        <f t="shared" si="7"/>
        <v>3.1127012522361364</v>
      </c>
      <c r="O18" s="25">
        <f t="shared" si="14"/>
        <v>43.448275862068968</v>
      </c>
      <c r="P18" s="26">
        <f t="shared" si="8"/>
        <v>111.86206896551724</v>
      </c>
      <c r="Q18" s="31">
        <f t="shared" si="9"/>
        <v>2.1454993834771887</v>
      </c>
    </row>
    <row r="19" spans="3:17">
      <c r="C19">
        <f t="shared" si="10"/>
        <v>9</v>
      </c>
      <c r="D19" s="2">
        <f t="shared" si="2"/>
        <v>1.9925626416901931</v>
      </c>
      <c r="E19" s="5">
        <f t="shared" si="11"/>
        <v>13.021036438247885</v>
      </c>
      <c r="F19" s="1">
        <f t="shared" si="3"/>
        <v>39.063109314743656</v>
      </c>
      <c r="G19" s="2">
        <f t="shared" si="0"/>
        <v>0.6510518219123943</v>
      </c>
      <c r="H19">
        <f t="shared" si="4"/>
        <v>90</v>
      </c>
      <c r="I19">
        <f t="shared" si="5"/>
        <v>270</v>
      </c>
      <c r="J19" s="2">
        <f t="shared" si="12"/>
        <v>14.896551724137931</v>
      </c>
      <c r="K19" s="25">
        <f t="shared" si="13"/>
        <v>8.6896551724137936</v>
      </c>
      <c r="L19" s="26">
        <f t="shared" si="6"/>
        <v>75.103448275862064</v>
      </c>
      <c r="M19" s="26">
        <f t="shared" ref="M19:M82" si="15">L19+K19</f>
        <v>83.793103448275858</v>
      </c>
      <c r="N19" s="2">
        <f t="shared" si="7"/>
        <v>3.2222222222222223</v>
      </c>
      <c r="O19" s="25">
        <f t="shared" si="14"/>
        <v>43.448275862068968</v>
      </c>
      <c r="P19" s="26">
        <f t="shared" si="8"/>
        <v>118.55172413793103</v>
      </c>
      <c r="Q19" s="31">
        <f t="shared" si="9"/>
        <v>2.2774869109947646</v>
      </c>
    </row>
    <row r="20" spans="3:17">
      <c r="C20">
        <f t="shared" si="10"/>
        <v>10</v>
      </c>
      <c r="D20" s="2">
        <f t="shared" si="2"/>
        <v>2.1718932794423105</v>
      </c>
      <c r="E20" s="5">
        <f t="shared" si="11"/>
        <v>15.192929717690195</v>
      </c>
      <c r="F20" s="1">
        <f t="shared" si="3"/>
        <v>45.578789153070588</v>
      </c>
      <c r="G20" s="2">
        <f t="shared" si="0"/>
        <v>0.75964648588450978</v>
      </c>
      <c r="H20">
        <f t="shared" si="4"/>
        <v>100</v>
      </c>
      <c r="I20">
        <f t="shared" si="5"/>
        <v>300</v>
      </c>
      <c r="J20" s="2">
        <f t="shared" si="12"/>
        <v>18.620689655172413</v>
      </c>
      <c r="K20" s="25">
        <f t="shared" si="13"/>
        <v>8.6896551724137936</v>
      </c>
      <c r="L20" s="26">
        <f t="shared" si="6"/>
        <v>81.379310344827587</v>
      </c>
      <c r="M20" s="26">
        <f t="shared" si="15"/>
        <v>90.068965517241381</v>
      </c>
      <c r="N20" s="2">
        <f t="shared" si="7"/>
        <v>3.3307810107197549</v>
      </c>
      <c r="O20" s="33">
        <f>J35</f>
        <v>124.13793103448276</v>
      </c>
      <c r="P20" s="26">
        <f t="shared" si="8"/>
        <v>205.51724137931035</v>
      </c>
      <c r="Q20" s="31">
        <f t="shared" si="9"/>
        <v>1.4597315436241611</v>
      </c>
    </row>
    <row r="21" spans="3:17">
      <c r="C21">
        <f t="shared" si="10"/>
        <v>11</v>
      </c>
      <c r="D21" s="2">
        <f t="shared" si="2"/>
        <v>2.3673636745921187</v>
      </c>
      <c r="E21" s="5">
        <f t="shared" si="11"/>
        <v>17.560293392282315</v>
      </c>
      <c r="F21" s="1">
        <f t="shared" si="3"/>
        <v>52.680880176846941</v>
      </c>
      <c r="G21" s="2">
        <f t="shared" si="0"/>
        <v>0.87801466961411567</v>
      </c>
      <c r="H21">
        <f t="shared" si="4"/>
        <v>110</v>
      </c>
      <c r="I21">
        <f t="shared" si="5"/>
        <v>330</v>
      </c>
      <c r="J21" s="2">
        <f t="shared" si="12"/>
        <v>22.758620689655171</v>
      </c>
      <c r="K21" s="25">
        <f t="shared" si="13"/>
        <v>8.6896551724137936</v>
      </c>
      <c r="L21" s="26">
        <f t="shared" si="6"/>
        <v>87.241379310344826</v>
      </c>
      <c r="M21" s="26">
        <f t="shared" si="15"/>
        <v>95.931034482758619</v>
      </c>
      <c r="N21" s="2">
        <f t="shared" si="7"/>
        <v>3.4399712437095613</v>
      </c>
      <c r="O21" s="25">
        <f t="shared" si="14"/>
        <v>124.13793103448276</v>
      </c>
      <c r="P21" s="26">
        <f t="shared" si="8"/>
        <v>211.37931034482759</v>
      </c>
      <c r="Q21" s="31">
        <f t="shared" si="9"/>
        <v>1.5611745513866231</v>
      </c>
    </row>
    <row r="22" spans="3:17">
      <c r="C22">
        <f t="shared" si="10"/>
        <v>12</v>
      </c>
      <c r="D22" s="2">
        <f t="shared" si="2"/>
        <v>2.5804264053054098</v>
      </c>
      <c r="E22" s="5">
        <f t="shared" si="11"/>
        <v>20.140719797587725</v>
      </c>
      <c r="F22" s="1">
        <f t="shared" si="3"/>
        <v>60.422159392763177</v>
      </c>
      <c r="G22" s="2">
        <f t="shared" si="0"/>
        <v>1.0070359898793864</v>
      </c>
      <c r="H22">
        <f t="shared" si="4"/>
        <v>120</v>
      </c>
      <c r="I22">
        <f t="shared" si="5"/>
        <v>360</v>
      </c>
      <c r="J22" s="2">
        <f t="shared" si="12"/>
        <v>27.310344827586206</v>
      </c>
      <c r="K22" s="25">
        <f t="shared" si="13"/>
        <v>8.6896551724137936</v>
      </c>
      <c r="L22" s="26">
        <f t="shared" si="6"/>
        <v>92.689655172413794</v>
      </c>
      <c r="M22" s="26">
        <f t="shared" si="15"/>
        <v>101.37931034482759</v>
      </c>
      <c r="N22" s="2">
        <f t="shared" si="7"/>
        <v>3.5510204081632653</v>
      </c>
      <c r="O22" s="25">
        <f t="shared" si="14"/>
        <v>124.13793103448276</v>
      </c>
      <c r="P22" s="26">
        <f t="shared" si="8"/>
        <v>216.82758620689657</v>
      </c>
      <c r="Q22" s="31">
        <f t="shared" si="9"/>
        <v>1.6603053435114503</v>
      </c>
    </row>
    <row r="23" spans="3:17">
      <c r="C23">
        <f t="shared" si="10"/>
        <v>13</v>
      </c>
      <c r="D23" s="2">
        <f t="shared" si="2"/>
        <v>2.8126647817828969</v>
      </c>
      <c r="E23" s="5">
        <f t="shared" si="11"/>
        <v>22.953384579370621</v>
      </c>
      <c r="F23" s="1">
        <f t="shared" si="3"/>
        <v>68.860153738111862</v>
      </c>
      <c r="G23" s="2">
        <f t="shared" ref="G23:G86" si="16">F23/$C$6</f>
        <v>1.1476692289685311</v>
      </c>
      <c r="H23">
        <f t="shared" si="4"/>
        <v>130</v>
      </c>
      <c r="I23">
        <f t="shared" si="5"/>
        <v>390</v>
      </c>
      <c r="J23" s="2">
        <f t="shared" si="12"/>
        <v>32.275862068965516</v>
      </c>
      <c r="K23" s="25">
        <f t="shared" si="13"/>
        <v>8.6896551724137936</v>
      </c>
      <c r="L23" s="26">
        <f t="shared" si="6"/>
        <v>97.724137931034477</v>
      </c>
      <c r="M23" s="26">
        <f t="shared" si="15"/>
        <v>106.41379310344827</v>
      </c>
      <c r="N23" s="2">
        <f t="shared" si="7"/>
        <v>3.6649384316267013</v>
      </c>
      <c r="O23" s="25">
        <f t="shared" si="14"/>
        <v>124.13793103448276</v>
      </c>
      <c r="P23" s="26">
        <f t="shared" si="8"/>
        <v>221.86206896551724</v>
      </c>
      <c r="Q23" s="31">
        <f t="shared" si="9"/>
        <v>1.7578489275722724</v>
      </c>
    </row>
    <row r="24" spans="3:17">
      <c r="C24">
        <f t="shared" si="10"/>
        <v>14</v>
      </c>
      <c r="D24" s="2">
        <f t="shared" si="2"/>
        <v>3.0658046121433578</v>
      </c>
      <c r="E24" s="5">
        <f t="shared" si="11"/>
        <v>26.019189191513977</v>
      </c>
      <c r="F24" s="1">
        <f t="shared" si="3"/>
        <v>78.057567574541935</v>
      </c>
      <c r="G24" s="2">
        <f t="shared" si="16"/>
        <v>1.3009594595756988</v>
      </c>
      <c r="H24">
        <f t="shared" si="4"/>
        <v>140</v>
      </c>
      <c r="I24">
        <f t="shared" si="5"/>
        <v>420</v>
      </c>
      <c r="J24" s="2">
        <f t="shared" si="12"/>
        <v>37.655172413793103</v>
      </c>
      <c r="K24" s="25">
        <f t="shared" si="13"/>
        <v>8.6896551724137936</v>
      </c>
      <c r="L24" s="26">
        <f t="shared" si="6"/>
        <v>102.34482758620689</v>
      </c>
      <c r="M24" s="26">
        <f t="shared" si="15"/>
        <v>111.03448275862068</v>
      </c>
      <c r="N24" s="2">
        <f t="shared" si="7"/>
        <v>3.7826086956521743</v>
      </c>
      <c r="O24" s="25">
        <f t="shared" si="14"/>
        <v>124.13793103448276</v>
      </c>
      <c r="P24" s="26">
        <f t="shared" si="8"/>
        <v>226.48275862068965</v>
      </c>
      <c r="Q24" s="31">
        <f t="shared" si="9"/>
        <v>1.8544457978075517</v>
      </c>
    </row>
    <row r="25" spans="3:17">
      <c r="C25">
        <f t="shared" si="10"/>
        <v>15</v>
      </c>
      <c r="D25" s="2">
        <f t="shared" si="2"/>
        <v>3.34172702723626</v>
      </c>
      <c r="E25" s="5">
        <f t="shared" si="11"/>
        <v>29.360916218750237</v>
      </c>
      <c r="F25" s="1">
        <f t="shared" si="3"/>
        <v>88.082748656250715</v>
      </c>
      <c r="G25" s="2">
        <f t="shared" si="16"/>
        <v>1.4680458109375119</v>
      </c>
      <c r="H25">
        <f t="shared" si="4"/>
        <v>150</v>
      </c>
      <c r="I25">
        <f t="shared" si="5"/>
        <v>450</v>
      </c>
      <c r="J25" s="2">
        <f t="shared" si="12"/>
        <v>43.448275862068968</v>
      </c>
      <c r="K25" s="25">
        <f t="shared" si="13"/>
        <v>8.6896551724137936</v>
      </c>
      <c r="L25" s="26">
        <f t="shared" si="6"/>
        <v>106.55172413793103</v>
      </c>
      <c r="M25" s="26">
        <f t="shared" si="15"/>
        <v>115.24137931034483</v>
      </c>
      <c r="N25" s="2">
        <f t="shared" si="7"/>
        <v>3.9048473967684023</v>
      </c>
      <c r="O25" s="25">
        <f t="shared" si="14"/>
        <v>124.13793103448276</v>
      </c>
      <c r="P25" s="26">
        <f t="shared" si="8"/>
        <v>230.68965517241378</v>
      </c>
      <c r="Q25" s="31">
        <f t="shared" si="9"/>
        <v>1.9506726457399104</v>
      </c>
    </row>
    <row r="26" spans="3:17">
      <c r="C26">
        <f t="shared" si="10"/>
        <v>16</v>
      </c>
      <c r="D26" s="2">
        <f t="shared" si="2"/>
        <v>3.6424824596875238</v>
      </c>
      <c r="E26" s="5">
        <f t="shared" si="11"/>
        <v>33.003398678437762</v>
      </c>
      <c r="F26" s="1">
        <f t="shared" si="3"/>
        <v>99.010196035313285</v>
      </c>
      <c r="G26" s="2">
        <f t="shared" si="16"/>
        <v>1.650169933921888</v>
      </c>
      <c r="H26">
        <f t="shared" si="4"/>
        <v>160</v>
      </c>
      <c r="I26">
        <f t="shared" si="5"/>
        <v>480</v>
      </c>
      <c r="J26" s="2">
        <f t="shared" si="12"/>
        <v>49.655172413793103</v>
      </c>
      <c r="K26" s="25">
        <f t="shared" si="13"/>
        <v>8.6896551724137936</v>
      </c>
      <c r="L26" s="26">
        <f t="shared" si="6"/>
        <v>110.34482758620689</v>
      </c>
      <c r="M26" s="26">
        <f t="shared" si="15"/>
        <v>119.03448275862068</v>
      </c>
      <c r="N26" s="2">
        <f t="shared" si="7"/>
        <v>4.0324449594438008</v>
      </c>
      <c r="O26" s="25">
        <f t="shared" si="14"/>
        <v>124.13793103448276</v>
      </c>
      <c r="P26" s="26">
        <f t="shared" si="8"/>
        <v>234.48275862068965</v>
      </c>
      <c r="Q26" s="31">
        <f t="shared" si="9"/>
        <v>2.0470588235294116</v>
      </c>
    </row>
    <row r="27" spans="3:17">
      <c r="C27">
        <f t="shared" si="10"/>
        <v>17</v>
      </c>
      <c r="D27" s="2">
        <f t="shared" si="2"/>
        <v>3.9703058810594012</v>
      </c>
      <c r="E27" s="5">
        <f t="shared" si="11"/>
        <v>36.973704559497165</v>
      </c>
      <c r="F27" s="1">
        <f t="shared" si="3"/>
        <v>110.92111367849149</v>
      </c>
      <c r="G27" s="2">
        <f t="shared" si="16"/>
        <v>1.8486852279748582</v>
      </c>
      <c r="H27">
        <f t="shared" si="4"/>
        <v>170</v>
      </c>
      <c r="I27">
        <f t="shared" si="5"/>
        <v>510</v>
      </c>
      <c r="J27" s="2">
        <f t="shared" si="12"/>
        <v>56.275862068965516</v>
      </c>
      <c r="K27" s="25">
        <f t="shared" si="13"/>
        <v>8.6896551724137936</v>
      </c>
      <c r="L27" s="26">
        <f t="shared" si="6"/>
        <v>113.72413793103448</v>
      </c>
      <c r="M27" s="26">
        <f t="shared" si="15"/>
        <v>122.41379310344827</v>
      </c>
      <c r="N27" s="2">
        <f t="shared" si="7"/>
        <v>4.1661971830985918</v>
      </c>
      <c r="O27" s="25">
        <f t="shared" si="14"/>
        <v>124.13793103448276</v>
      </c>
      <c r="P27" s="26">
        <f t="shared" si="8"/>
        <v>237.86206896551724</v>
      </c>
      <c r="Q27" s="31">
        <f t="shared" si="9"/>
        <v>2.1440997390547984</v>
      </c>
    </row>
    <row r="28" spans="3:17">
      <c r="C28">
        <f t="shared" si="10"/>
        <v>18</v>
      </c>
      <c r="D28" s="2">
        <f t="shared" si="2"/>
        <v>4.327633410354748</v>
      </c>
      <c r="E28" s="5">
        <f t="shared" si="11"/>
        <v>41.301337969851915</v>
      </c>
      <c r="F28" s="1">
        <f t="shared" si="3"/>
        <v>123.90401390955574</v>
      </c>
      <c r="G28" s="2">
        <f t="shared" si="16"/>
        <v>2.0650668984925957</v>
      </c>
      <c r="H28">
        <f t="shared" si="4"/>
        <v>180</v>
      </c>
      <c r="I28">
        <f t="shared" si="5"/>
        <v>540</v>
      </c>
      <c r="J28" s="2">
        <f t="shared" si="12"/>
        <v>63.310344827586206</v>
      </c>
      <c r="K28" s="25">
        <f t="shared" si="13"/>
        <v>8.6896551724137936</v>
      </c>
      <c r="L28" s="26">
        <f t="shared" si="6"/>
        <v>116.68965517241379</v>
      </c>
      <c r="M28" s="26">
        <f t="shared" si="15"/>
        <v>125.37931034482759</v>
      </c>
      <c r="N28" s="2">
        <f t="shared" si="7"/>
        <v>4.3069306930693072</v>
      </c>
      <c r="O28" s="25">
        <f t="shared" si="14"/>
        <v>124.13793103448276</v>
      </c>
      <c r="P28" s="26">
        <f t="shared" si="8"/>
        <v>240.82758620689657</v>
      </c>
      <c r="Q28" s="31">
        <f t="shared" si="9"/>
        <v>2.2422680412371134</v>
      </c>
    </row>
    <row r="29" spans="3:17">
      <c r="C29">
        <f t="shared" si="10"/>
        <v>19</v>
      </c>
      <c r="D29" s="2">
        <f t="shared" si="2"/>
        <v>4.7171204172866759</v>
      </c>
      <c r="E29" s="5">
        <f t="shared" si="11"/>
        <v>46.018458387138594</v>
      </c>
      <c r="F29" s="1">
        <f t="shared" si="3"/>
        <v>138.05537516141578</v>
      </c>
      <c r="G29" s="2">
        <f t="shared" si="16"/>
        <v>2.3009229193569296</v>
      </c>
      <c r="H29">
        <f t="shared" si="4"/>
        <v>190</v>
      </c>
      <c r="I29">
        <f t="shared" si="5"/>
        <v>570</v>
      </c>
      <c r="J29" s="2">
        <f t="shared" si="12"/>
        <v>70.75862068965516</v>
      </c>
      <c r="K29" s="25">
        <f t="shared" si="13"/>
        <v>8.6896551724137936</v>
      </c>
      <c r="L29" s="26">
        <f t="shared" si="6"/>
        <v>119.24137931034484</v>
      </c>
      <c r="M29" s="26">
        <f t="shared" si="15"/>
        <v>127.93103448275863</v>
      </c>
      <c r="N29" s="2">
        <f t="shared" si="7"/>
        <v>4.4555256064690019</v>
      </c>
      <c r="O29" s="25">
        <f t="shared" si="14"/>
        <v>124.13793103448276</v>
      </c>
      <c r="P29" s="26">
        <f t="shared" si="8"/>
        <v>243.37931034482762</v>
      </c>
      <c r="Q29" s="31">
        <f t="shared" si="9"/>
        <v>2.3420232360442048</v>
      </c>
    </row>
    <row r="30" spans="3:17">
      <c r="C30">
        <f t="shared" si="10"/>
        <v>20</v>
      </c>
      <c r="D30" s="2">
        <f t="shared" si="2"/>
        <v>5.1416612548424769</v>
      </c>
      <c r="E30" s="5">
        <f t="shared" si="11"/>
        <v>51.160119641981069</v>
      </c>
      <c r="F30" s="1">
        <f t="shared" si="3"/>
        <v>153.48035892594322</v>
      </c>
      <c r="G30" s="2">
        <f t="shared" si="16"/>
        <v>2.5580059820990537</v>
      </c>
      <c r="H30">
        <f t="shared" si="4"/>
        <v>200</v>
      </c>
      <c r="I30">
        <f t="shared" si="5"/>
        <v>600</v>
      </c>
      <c r="J30" s="2">
        <f t="shared" si="12"/>
        <v>78.620689655172413</v>
      </c>
      <c r="K30" s="25">
        <f t="shared" si="13"/>
        <v>8.6896551724137936</v>
      </c>
      <c r="L30" s="26">
        <f t="shared" si="6"/>
        <v>121.37931034482759</v>
      </c>
      <c r="M30" s="26">
        <f t="shared" si="15"/>
        <v>130.06896551724139</v>
      </c>
      <c r="N30" s="2">
        <f t="shared" si="7"/>
        <v>4.6129374337221627</v>
      </c>
      <c r="O30" s="33">
        <f>J45</f>
        <v>210</v>
      </c>
      <c r="P30" s="26">
        <f t="shared" si="8"/>
        <v>331.37931034482756</v>
      </c>
      <c r="Q30" s="31">
        <f t="shared" si="9"/>
        <v>1.8106139438085329</v>
      </c>
    </row>
    <row r="31" spans="3:17">
      <c r="C31">
        <f t="shared" si="10"/>
        <v>21</v>
      </c>
      <c r="D31" s="2">
        <f t="shared" si="2"/>
        <v>5.6044107677783002</v>
      </c>
      <c r="E31" s="5">
        <f t="shared" si="11"/>
        <v>56.764530409759367</v>
      </c>
      <c r="F31" s="1">
        <f t="shared" si="3"/>
        <v>170.29359122927809</v>
      </c>
      <c r="G31" s="2">
        <f t="shared" si="16"/>
        <v>2.8382265204879684</v>
      </c>
      <c r="H31">
        <f t="shared" si="4"/>
        <v>210</v>
      </c>
      <c r="I31">
        <f t="shared" si="5"/>
        <v>630</v>
      </c>
      <c r="J31" s="2">
        <f t="shared" si="12"/>
        <v>86.896551724137936</v>
      </c>
      <c r="K31" s="25">
        <f>J31</f>
        <v>86.896551724137936</v>
      </c>
      <c r="L31" s="26">
        <f t="shared" si="6"/>
        <v>123.10344827586206</v>
      </c>
      <c r="M31" s="26">
        <f t="shared" si="15"/>
        <v>210</v>
      </c>
      <c r="N31" s="2">
        <f t="shared" si="7"/>
        <v>3</v>
      </c>
      <c r="O31" s="25">
        <f t="shared" si="14"/>
        <v>210</v>
      </c>
      <c r="P31" s="26">
        <f t="shared" si="8"/>
        <v>333.10344827586209</v>
      </c>
      <c r="Q31" s="31">
        <f t="shared" si="9"/>
        <v>1.8913043478260869</v>
      </c>
    </row>
    <row r="32" spans="3:17">
      <c r="C32">
        <f t="shared" si="10"/>
        <v>22</v>
      </c>
      <c r="D32" s="2">
        <f t="shared" si="2"/>
        <v>6.1088077368783473</v>
      </c>
      <c r="E32" s="5">
        <f t="shared" si="11"/>
        <v>62.873338146637714</v>
      </c>
      <c r="F32" s="1">
        <f t="shared" si="3"/>
        <v>188.62001443991315</v>
      </c>
      <c r="G32" s="2">
        <f t="shared" si="16"/>
        <v>3.1436669073318857</v>
      </c>
      <c r="H32">
        <f t="shared" si="4"/>
        <v>220</v>
      </c>
      <c r="I32">
        <f t="shared" si="5"/>
        <v>660</v>
      </c>
      <c r="J32" s="2">
        <f t="shared" si="12"/>
        <v>95.586206896551715</v>
      </c>
      <c r="K32" s="25">
        <f t="shared" si="13"/>
        <v>86.896551724137936</v>
      </c>
      <c r="L32" s="26">
        <f t="shared" si="6"/>
        <v>124.41379310344828</v>
      </c>
      <c r="M32" s="26">
        <f t="shared" si="15"/>
        <v>211.31034482758622</v>
      </c>
      <c r="N32" s="2">
        <f t="shared" si="7"/>
        <v>3.1233681462140992</v>
      </c>
      <c r="O32" s="25">
        <f t="shared" si="14"/>
        <v>210</v>
      </c>
      <c r="P32" s="26">
        <f t="shared" si="8"/>
        <v>334.41379310344826</v>
      </c>
      <c r="Q32" s="31">
        <f t="shared" si="9"/>
        <v>1.9736028047020004</v>
      </c>
    </row>
    <row r="33" spans="3:17">
      <c r="C33">
        <f t="shared" si="10"/>
        <v>23</v>
      </c>
      <c r="D33" s="2">
        <f t="shared" si="2"/>
        <v>6.6586004331973987</v>
      </c>
      <c r="E33" s="5">
        <f t="shared" si="11"/>
        <v>69.531938579835114</v>
      </c>
      <c r="F33" s="1">
        <f t="shared" si="3"/>
        <v>208.59581573950533</v>
      </c>
      <c r="G33" s="2">
        <f t="shared" si="16"/>
        <v>3.4765969289917553</v>
      </c>
      <c r="H33">
        <f t="shared" si="4"/>
        <v>230</v>
      </c>
      <c r="I33">
        <f t="shared" si="5"/>
        <v>690</v>
      </c>
      <c r="J33" s="2">
        <f t="shared" si="12"/>
        <v>104.68965517241379</v>
      </c>
      <c r="K33" s="25">
        <f t="shared" si="13"/>
        <v>86.896551724137936</v>
      </c>
      <c r="L33" s="26">
        <f t="shared" si="6"/>
        <v>125.31034482758621</v>
      </c>
      <c r="M33" s="26">
        <f t="shared" si="15"/>
        <v>212.20689655172413</v>
      </c>
      <c r="N33" s="2">
        <f t="shared" si="7"/>
        <v>3.2515437114072148</v>
      </c>
      <c r="O33" s="25">
        <f t="shared" si="14"/>
        <v>210</v>
      </c>
      <c r="P33" s="26">
        <f t="shared" si="8"/>
        <v>335.31034482758622</v>
      </c>
      <c r="Q33" s="31">
        <f t="shared" si="9"/>
        <v>2.0577951460304402</v>
      </c>
    </row>
    <row r="34" spans="3:17">
      <c r="C34">
        <f t="shared" si="10"/>
        <v>24</v>
      </c>
      <c r="D34" s="2">
        <f t="shared" si="2"/>
        <v>7.2578744721851649</v>
      </c>
      <c r="E34" s="5">
        <f t="shared" si="11"/>
        <v>76.789813052020278</v>
      </c>
      <c r="F34" s="1">
        <f t="shared" si="3"/>
        <v>230.36943915606082</v>
      </c>
      <c r="G34" s="2">
        <f t="shared" si="16"/>
        <v>3.8394906526010137</v>
      </c>
      <c r="H34">
        <f t="shared" si="4"/>
        <v>240</v>
      </c>
      <c r="I34">
        <f t="shared" si="5"/>
        <v>720</v>
      </c>
      <c r="J34" s="2">
        <f t="shared" si="12"/>
        <v>114.20689655172414</v>
      </c>
      <c r="K34" s="25">
        <f t="shared" si="13"/>
        <v>86.896551724137936</v>
      </c>
      <c r="L34" s="26">
        <f t="shared" si="6"/>
        <v>125.79310344827586</v>
      </c>
      <c r="M34" s="26">
        <f t="shared" si="15"/>
        <v>212.68965517241378</v>
      </c>
      <c r="N34" s="2">
        <f t="shared" si="7"/>
        <v>3.3852140077821016</v>
      </c>
      <c r="O34" s="25">
        <f t="shared" si="14"/>
        <v>210</v>
      </c>
      <c r="P34" s="26">
        <f t="shared" si="8"/>
        <v>335.79310344827587</v>
      </c>
      <c r="Q34" s="31">
        <f t="shared" si="9"/>
        <v>2.1441774491682071</v>
      </c>
    </row>
    <row r="35" spans="3:17">
      <c r="C35">
        <f t="shared" si="10"/>
        <v>25</v>
      </c>
      <c r="D35" s="2">
        <f t="shared" si="2"/>
        <v>7.9110831746818304</v>
      </c>
      <c r="E35" s="5">
        <f t="shared" si="11"/>
        <v>84.700896226702113</v>
      </c>
      <c r="F35" s="1">
        <f t="shared" si="3"/>
        <v>254.10268868010633</v>
      </c>
      <c r="G35" s="2">
        <f t="shared" si="16"/>
        <v>4.2350448113351051</v>
      </c>
      <c r="H35">
        <f t="shared" si="4"/>
        <v>250</v>
      </c>
      <c r="I35">
        <f t="shared" si="5"/>
        <v>750</v>
      </c>
      <c r="J35" s="2">
        <f t="shared" si="12"/>
        <v>124.13793103448276</v>
      </c>
      <c r="K35" s="25">
        <f t="shared" si="13"/>
        <v>86.896551724137936</v>
      </c>
      <c r="L35" s="26">
        <f t="shared" si="6"/>
        <v>125.86206896551724</v>
      </c>
      <c r="M35" s="26">
        <f t="shared" si="15"/>
        <v>212.75862068965517</v>
      </c>
      <c r="N35" s="2">
        <f t="shared" si="7"/>
        <v>3.5251215559157214</v>
      </c>
      <c r="O35" s="25">
        <f t="shared" si="14"/>
        <v>210</v>
      </c>
      <c r="P35" s="26">
        <f t="shared" si="8"/>
        <v>335.86206896551721</v>
      </c>
      <c r="Q35" s="31">
        <f t="shared" si="9"/>
        <v>2.2330595482546203</v>
      </c>
    </row>
    <row r="36" spans="3:17">
      <c r="C36">
        <f t="shared" si="10"/>
        <v>26</v>
      </c>
      <c r="D36" s="2">
        <f t="shared" si="2"/>
        <v>8.6230806604031951</v>
      </c>
      <c r="E36" s="5">
        <f t="shared" si="11"/>
        <v>93.323976887105303</v>
      </c>
      <c r="F36" s="1">
        <f t="shared" si="3"/>
        <v>279.97193066131592</v>
      </c>
      <c r="G36" s="2">
        <f t="shared" si="16"/>
        <v>4.6661988443552653</v>
      </c>
      <c r="H36">
        <f t="shared" si="4"/>
        <v>260</v>
      </c>
      <c r="I36">
        <f t="shared" si="5"/>
        <v>780</v>
      </c>
      <c r="J36" s="2">
        <f t="shared" si="12"/>
        <v>134.48275862068965</v>
      </c>
      <c r="K36" s="25">
        <f t="shared" si="13"/>
        <v>86.896551724137936</v>
      </c>
      <c r="L36" s="26">
        <f t="shared" si="6"/>
        <v>125.51724137931035</v>
      </c>
      <c r="M36" s="26">
        <f t="shared" si="15"/>
        <v>212.41379310344828</v>
      </c>
      <c r="N36" s="2">
        <f t="shared" si="7"/>
        <v>3.6720779220779218</v>
      </c>
      <c r="O36" s="25">
        <f t="shared" si="14"/>
        <v>210</v>
      </c>
      <c r="P36" s="26">
        <f t="shared" si="8"/>
        <v>335.51724137931035</v>
      </c>
      <c r="Q36" s="31">
        <f t="shared" si="9"/>
        <v>2.3247687564234325</v>
      </c>
    </row>
    <row r="37" spans="3:17">
      <c r="C37">
        <f t="shared" si="10"/>
        <v>27</v>
      </c>
      <c r="D37" s="2">
        <f t="shared" si="2"/>
        <v>9.3991579198394835</v>
      </c>
      <c r="E37" s="5">
        <f t="shared" si="11"/>
        <v>102.72313480694478</v>
      </c>
      <c r="F37" s="1">
        <f t="shared" si="3"/>
        <v>308.16940442083433</v>
      </c>
      <c r="G37" s="2">
        <f t="shared" si="16"/>
        <v>5.1361567403472383</v>
      </c>
      <c r="H37">
        <f t="shared" si="4"/>
        <v>270</v>
      </c>
      <c r="I37">
        <f t="shared" si="5"/>
        <v>810</v>
      </c>
      <c r="J37" s="2">
        <f t="shared" si="12"/>
        <v>145.24137931034483</v>
      </c>
      <c r="K37" s="25">
        <f t="shared" si="13"/>
        <v>86.896551724137936</v>
      </c>
      <c r="L37" s="26">
        <f t="shared" si="6"/>
        <v>124.75862068965517</v>
      </c>
      <c r="M37" s="26">
        <f t="shared" si="15"/>
        <v>211.65517241379311</v>
      </c>
      <c r="N37" s="2">
        <f t="shared" si="7"/>
        <v>3.8269794721407622</v>
      </c>
      <c r="O37" s="25">
        <f t="shared" si="14"/>
        <v>210</v>
      </c>
      <c r="P37" s="26">
        <f t="shared" si="8"/>
        <v>334.75862068965517</v>
      </c>
      <c r="Q37" s="31">
        <f t="shared" si="9"/>
        <v>2.4196538936959207</v>
      </c>
    </row>
    <row r="38" spans="3:17">
      <c r="C38">
        <f t="shared" si="10"/>
        <v>28</v>
      </c>
      <c r="D38" s="2">
        <f t="shared" si="2"/>
        <v>10.245082132625038</v>
      </c>
      <c r="E38" s="5">
        <f t="shared" si="11"/>
        <v>112.96821693956983</v>
      </c>
      <c r="F38" s="1">
        <f t="shared" si="3"/>
        <v>338.90465081870946</v>
      </c>
      <c r="G38" s="2">
        <f t="shared" si="16"/>
        <v>5.6484108469784911</v>
      </c>
      <c r="H38">
        <f t="shared" si="4"/>
        <v>280</v>
      </c>
      <c r="I38">
        <f t="shared" si="5"/>
        <v>840</v>
      </c>
      <c r="J38" s="2">
        <f t="shared" si="12"/>
        <v>156.41379310344828</v>
      </c>
      <c r="K38" s="25">
        <f t="shared" si="13"/>
        <v>86.896551724137936</v>
      </c>
      <c r="L38" s="26">
        <f t="shared" si="6"/>
        <v>123.58620689655172</v>
      </c>
      <c r="M38" s="26">
        <f t="shared" si="15"/>
        <v>210.48275862068965</v>
      </c>
      <c r="N38" s="2">
        <f t="shared" si="7"/>
        <v>3.9908256880733948</v>
      </c>
      <c r="O38" s="25">
        <f t="shared" si="14"/>
        <v>210</v>
      </c>
      <c r="P38" s="26">
        <f t="shared" si="8"/>
        <v>333.58620689655174</v>
      </c>
      <c r="Q38" s="31">
        <f t="shared" si="9"/>
        <v>2.5180897250361793</v>
      </c>
    </row>
    <row r="39" spans="3:17">
      <c r="C39">
        <f t="shared" si="10"/>
        <v>29</v>
      </c>
      <c r="D39" s="2">
        <f t="shared" si="2"/>
        <v>11.167139524561293</v>
      </c>
      <c r="E39" s="5">
        <f t="shared" si="11"/>
        <v>124.13535646413112</v>
      </c>
      <c r="F39" s="1">
        <f t="shared" si="3"/>
        <v>372.40606939239336</v>
      </c>
      <c r="G39" s="2">
        <f t="shared" si="16"/>
        <v>6.2067678232065564</v>
      </c>
      <c r="H39">
        <f t="shared" si="4"/>
        <v>290</v>
      </c>
      <c r="I39">
        <f t="shared" si="5"/>
        <v>870</v>
      </c>
      <c r="J39" s="2">
        <f t="shared" si="12"/>
        <v>168</v>
      </c>
      <c r="K39" s="25">
        <f t="shared" si="13"/>
        <v>86.896551724137936</v>
      </c>
      <c r="L39" s="26">
        <f t="shared" si="6"/>
        <v>122</v>
      </c>
      <c r="M39" s="26">
        <f t="shared" si="15"/>
        <v>208.89655172413794</v>
      </c>
      <c r="N39" s="2">
        <f t="shared" si="7"/>
        <v>4.1647408385605811</v>
      </c>
      <c r="O39" s="25">
        <f t="shared" si="14"/>
        <v>210</v>
      </c>
      <c r="P39" s="26">
        <f t="shared" si="8"/>
        <v>332</v>
      </c>
      <c r="Q39" s="31">
        <f t="shared" si="9"/>
        <v>2.6204819277108435</v>
      </c>
    </row>
    <row r="40" spans="3:17">
      <c r="C40">
        <f t="shared" si="10"/>
        <v>30</v>
      </c>
      <c r="D40" s="2">
        <f t="shared" si="2"/>
        <v>12.17218208177181</v>
      </c>
      <c r="E40" s="5">
        <f t="shared" si="11"/>
        <v>136.30753854590293</v>
      </c>
      <c r="F40" s="1">
        <f t="shared" si="3"/>
        <v>408.92261563770876</v>
      </c>
      <c r="G40" s="2">
        <f t="shared" si="16"/>
        <v>6.8153769272951461</v>
      </c>
      <c r="H40">
        <f t="shared" si="4"/>
        <v>300</v>
      </c>
      <c r="I40">
        <f t="shared" si="5"/>
        <v>900</v>
      </c>
      <c r="J40" s="2">
        <f t="shared" si="12"/>
        <v>180</v>
      </c>
      <c r="K40" s="25">
        <f t="shared" si="13"/>
        <v>86.896551724137936</v>
      </c>
      <c r="L40" s="26">
        <f t="shared" si="6"/>
        <v>120</v>
      </c>
      <c r="M40" s="26">
        <f t="shared" si="15"/>
        <v>206.89655172413794</v>
      </c>
      <c r="N40" s="2">
        <f t="shared" si="7"/>
        <v>4.3499999999999996</v>
      </c>
      <c r="O40" s="25">
        <f t="shared" si="14"/>
        <v>210</v>
      </c>
      <c r="P40" s="26">
        <f t="shared" si="8"/>
        <v>330</v>
      </c>
      <c r="Q40" s="31">
        <f t="shared" si="9"/>
        <v>2.7272727272727271</v>
      </c>
    </row>
    <row r="41" spans="3:17">
      <c r="C41">
        <f t="shared" si="10"/>
        <v>31</v>
      </c>
      <c r="D41" s="2">
        <f t="shared" si="2"/>
        <v>13.267678469131274</v>
      </c>
      <c r="E41" s="5">
        <f t="shared" si="11"/>
        <v>149.57521701503421</v>
      </c>
      <c r="F41" s="1">
        <f t="shared" si="3"/>
        <v>448.72565104510261</v>
      </c>
      <c r="G41" s="2">
        <f t="shared" si="16"/>
        <v>7.4787608507517103</v>
      </c>
      <c r="H41">
        <f t="shared" si="4"/>
        <v>310</v>
      </c>
      <c r="I41">
        <f t="shared" si="5"/>
        <v>930</v>
      </c>
      <c r="J41" s="2">
        <f t="shared" si="12"/>
        <v>186</v>
      </c>
      <c r="K41" s="25">
        <f t="shared" si="13"/>
        <v>86.896551724137936</v>
      </c>
      <c r="L41" s="26">
        <f t="shared" si="6"/>
        <v>124</v>
      </c>
      <c r="M41" s="26">
        <f t="shared" si="15"/>
        <v>210.89655172413794</v>
      </c>
      <c r="N41" s="2">
        <f t="shared" si="7"/>
        <v>4.4097449313276647</v>
      </c>
      <c r="O41" s="25">
        <f t="shared" si="14"/>
        <v>210</v>
      </c>
      <c r="P41" s="26">
        <f t="shared" si="8"/>
        <v>334</v>
      </c>
      <c r="Q41" s="31">
        <f t="shared" si="9"/>
        <v>2.784431137724551</v>
      </c>
    </row>
    <row r="42" spans="3:17">
      <c r="C42">
        <f t="shared" si="10"/>
        <v>32</v>
      </c>
      <c r="D42" s="2">
        <f t="shared" si="2"/>
        <v>14.46176953135309</v>
      </c>
      <c r="E42" s="5">
        <f t="shared" si="11"/>
        <v>164.03698654638731</v>
      </c>
      <c r="F42" s="1">
        <f t="shared" si="3"/>
        <v>492.11095963916193</v>
      </c>
      <c r="G42" s="2">
        <f t="shared" si="16"/>
        <v>8.2018493273193656</v>
      </c>
      <c r="H42">
        <f t="shared" si="4"/>
        <v>320</v>
      </c>
      <c r="I42">
        <f t="shared" si="5"/>
        <v>960</v>
      </c>
      <c r="J42" s="2">
        <f t="shared" si="12"/>
        <v>192</v>
      </c>
      <c r="K42" s="25">
        <f t="shared" si="13"/>
        <v>86.896551724137936</v>
      </c>
      <c r="L42" s="26">
        <f t="shared" si="6"/>
        <v>128</v>
      </c>
      <c r="M42" s="26">
        <f t="shared" si="15"/>
        <v>214.89655172413794</v>
      </c>
      <c r="N42" s="2">
        <f t="shared" si="7"/>
        <v>4.4672657252888319</v>
      </c>
      <c r="O42" s="25">
        <f t="shared" si="14"/>
        <v>210</v>
      </c>
      <c r="P42" s="26">
        <f t="shared" si="8"/>
        <v>338</v>
      </c>
      <c r="Q42" s="31">
        <f t="shared" si="9"/>
        <v>2.8402366863905324</v>
      </c>
    </row>
    <row r="43" spans="3:17">
      <c r="C43">
        <f t="shared" si="10"/>
        <v>33</v>
      </c>
      <c r="D43" s="2">
        <f t="shared" si="2"/>
        <v>15.763328789174869</v>
      </c>
      <c r="E43" s="5">
        <f t="shared" si="11"/>
        <v>179.80031533556217</v>
      </c>
      <c r="F43" s="1">
        <f t="shared" si="3"/>
        <v>539.40094600668658</v>
      </c>
      <c r="G43" s="2">
        <f t="shared" si="16"/>
        <v>8.9900157667781091</v>
      </c>
      <c r="H43">
        <f t="shared" si="4"/>
        <v>330</v>
      </c>
      <c r="I43">
        <f t="shared" si="5"/>
        <v>990</v>
      </c>
      <c r="J43" s="2">
        <f t="shared" si="12"/>
        <v>198</v>
      </c>
      <c r="K43" s="25">
        <f t="shared" si="13"/>
        <v>86.896551724137936</v>
      </c>
      <c r="L43" s="26">
        <f t="shared" si="6"/>
        <v>132</v>
      </c>
      <c r="M43" s="26">
        <f t="shared" si="15"/>
        <v>218.89655172413794</v>
      </c>
      <c r="N43" s="2">
        <f t="shared" si="7"/>
        <v>4.5226843100189038</v>
      </c>
      <c r="O43" s="25">
        <f t="shared" si="14"/>
        <v>210</v>
      </c>
      <c r="P43" s="26">
        <f t="shared" si="8"/>
        <v>342</v>
      </c>
      <c r="Q43" s="31">
        <f t="shared" si="9"/>
        <v>2.8947368421052633</v>
      </c>
    </row>
    <row r="44" spans="3:17">
      <c r="C44">
        <f t="shared" si="10"/>
        <v>34</v>
      </c>
      <c r="D44" s="2">
        <f t="shared" ref="D44:D75" si="17">D43*$C$3+$C$4</f>
        <v>17.18202838020061</v>
      </c>
      <c r="E44" s="5">
        <f t="shared" si="11"/>
        <v>196.9823437157628</v>
      </c>
      <c r="F44" s="1">
        <f t="shared" si="3"/>
        <v>590.94703114728839</v>
      </c>
      <c r="G44" s="2">
        <f t="shared" si="16"/>
        <v>9.8491171857881401</v>
      </c>
      <c r="H44">
        <f t="shared" si="4"/>
        <v>340</v>
      </c>
      <c r="I44">
        <f t="shared" si="5"/>
        <v>1020</v>
      </c>
      <c r="J44" s="2">
        <f t="shared" si="12"/>
        <v>204</v>
      </c>
      <c r="K44" s="25">
        <f t="shared" si="13"/>
        <v>86.896551724137936</v>
      </c>
      <c r="L44" s="26">
        <f t="shared" si="6"/>
        <v>136</v>
      </c>
      <c r="M44" s="26">
        <f t="shared" si="15"/>
        <v>222.89655172413794</v>
      </c>
      <c r="N44" s="2">
        <f t="shared" si="7"/>
        <v>4.5761138613861387</v>
      </c>
      <c r="O44" s="25">
        <f t="shared" si="14"/>
        <v>210</v>
      </c>
      <c r="P44" s="26">
        <f t="shared" si="8"/>
        <v>346</v>
      </c>
      <c r="Q44" s="31">
        <f t="shared" si="9"/>
        <v>2.947976878612717</v>
      </c>
    </row>
    <row r="45" spans="3:17">
      <c r="C45">
        <f t="shared" si="10"/>
        <v>35</v>
      </c>
      <c r="D45" s="2">
        <f t="shared" si="17"/>
        <v>18.728410934418665</v>
      </c>
      <c r="E45" s="5">
        <f t="shared" si="11"/>
        <v>215.71075465018146</v>
      </c>
      <c r="F45" s="1">
        <f t="shared" si="3"/>
        <v>647.13226395054437</v>
      </c>
      <c r="G45" s="2">
        <f t="shared" si="16"/>
        <v>10.785537732509074</v>
      </c>
      <c r="H45">
        <f t="shared" si="4"/>
        <v>350</v>
      </c>
      <c r="I45">
        <f t="shared" si="5"/>
        <v>1050</v>
      </c>
      <c r="J45" s="2">
        <f t="shared" si="12"/>
        <v>210</v>
      </c>
      <c r="K45" s="25">
        <f t="shared" si="13"/>
        <v>86.896551724137936</v>
      </c>
      <c r="L45" s="26">
        <f t="shared" si="6"/>
        <v>140</v>
      </c>
      <c r="M45" s="26">
        <f t="shared" si="15"/>
        <v>226.89655172413794</v>
      </c>
      <c r="N45" s="2">
        <f t="shared" si="7"/>
        <v>4.6276595744680851</v>
      </c>
      <c r="O45" s="25">
        <f t="shared" si="14"/>
        <v>210</v>
      </c>
      <c r="P45" s="26">
        <f t="shared" si="8"/>
        <v>350</v>
      </c>
      <c r="Q45" s="31">
        <f t="shared" si="9"/>
        <v>3</v>
      </c>
    </row>
    <row r="46" spans="3:17">
      <c r="C46">
        <f t="shared" si="10"/>
        <v>36</v>
      </c>
      <c r="D46" s="2">
        <f t="shared" si="17"/>
        <v>20.413967918516345</v>
      </c>
      <c r="E46" s="5">
        <f t="shared" si="11"/>
        <v>236.12472256869779</v>
      </c>
      <c r="F46" s="1">
        <f t="shared" si="3"/>
        <v>708.37416770609343</v>
      </c>
      <c r="G46" s="2">
        <f t="shared" si="16"/>
        <v>11.806236128434891</v>
      </c>
      <c r="H46">
        <f t="shared" si="4"/>
        <v>360</v>
      </c>
      <c r="I46">
        <f t="shared" si="5"/>
        <v>1080</v>
      </c>
      <c r="J46" s="2">
        <f t="shared" si="12"/>
        <v>216</v>
      </c>
      <c r="K46" s="25">
        <f t="shared" si="13"/>
        <v>86.896551724137936</v>
      </c>
      <c r="L46" s="26">
        <f t="shared" si="6"/>
        <v>144</v>
      </c>
      <c r="M46" s="26">
        <f t="shared" si="15"/>
        <v>230.89655172413794</v>
      </c>
      <c r="N46" s="2">
        <f t="shared" si="7"/>
        <v>4.67741935483871</v>
      </c>
      <c r="O46" s="25">
        <f t="shared" si="14"/>
        <v>210</v>
      </c>
      <c r="P46" s="26">
        <f t="shared" si="8"/>
        <v>354</v>
      </c>
      <c r="Q46" s="31">
        <f t="shared" si="9"/>
        <v>3.0508474576271185</v>
      </c>
    </row>
    <row r="47" spans="3:17">
      <c r="C47">
        <f t="shared" si="10"/>
        <v>37</v>
      </c>
      <c r="D47" s="2">
        <f t="shared" si="17"/>
        <v>22.251225031182816</v>
      </c>
      <c r="E47" s="5">
        <f t="shared" si="11"/>
        <v>258.37594759988059</v>
      </c>
      <c r="F47" s="1">
        <f t="shared" si="3"/>
        <v>775.12784279964171</v>
      </c>
      <c r="G47" s="2">
        <f t="shared" si="16"/>
        <v>12.918797379994029</v>
      </c>
      <c r="H47">
        <f t="shared" si="4"/>
        <v>370</v>
      </c>
      <c r="I47">
        <f t="shared" si="5"/>
        <v>1110</v>
      </c>
      <c r="J47" s="2">
        <f t="shared" si="12"/>
        <v>222</v>
      </c>
      <c r="K47" s="25">
        <f t="shared" si="13"/>
        <v>86.896551724137936</v>
      </c>
      <c r="L47" s="26">
        <f t="shared" si="6"/>
        <v>148</v>
      </c>
      <c r="M47" s="26">
        <f t="shared" si="15"/>
        <v>234.89655172413794</v>
      </c>
      <c r="N47" s="2">
        <f t="shared" si="7"/>
        <v>4.7254844392248971</v>
      </c>
      <c r="O47" s="25">
        <f t="shared" si="14"/>
        <v>210</v>
      </c>
      <c r="P47" s="26">
        <f t="shared" si="8"/>
        <v>358</v>
      </c>
      <c r="Q47" s="31">
        <f t="shared" si="9"/>
        <v>3.1005586592178771</v>
      </c>
    </row>
    <row r="48" spans="3:17">
      <c r="C48">
        <f t="shared" si="10"/>
        <v>38</v>
      </c>
      <c r="D48" s="2">
        <f t="shared" si="17"/>
        <v>24.253835283989272</v>
      </c>
      <c r="E48" s="5">
        <f t="shared" si="11"/>
        <v>282.62978288386984</v>
      </c>
      <c r="F48" s="1">
        <f t="shared" si="3"/>
        <v>847.88934865160945</v>
      </c>
      <c r="G48" s="2">
        <f t="shared" si="16"/>
        <v>14.131489144193491</v>
      </c>
      <c r="H48">
        <f t="shared" si="4"/>
        <v>380</v>
      </c>
      <c r="I48">
        <f t="shared" si="5"/>
        <v>1140</v>
      </c>
      <c r="J48" s="2">
        <f t="shared" si="12"/>
        <v>228</v>
      </c>
      <c r="K48" s="25">
        <f t="shared" si="13"/>
        <v>86.896551724137936</v>
      </c>
      <c r="L48" s="26">
        <f t="shared" si="6"/>
        <v>152</v>
      </c>
      <c r="M48" s="26">
        <f t="shared" si="15"/>
        <v>238.89655172413794</v>
      </c>
      <c r="N48" s="2">
        <f t="shared" si="7"/>
        <v>4.7719399538106231</v>
      </c>
      <c r="O48" s="25">
        <f t="shared" si="14"/>
        <v>210</v>
      </c>
      <c r="P48" s="26">
        <f t="shared" si="8"/>
        <v>362</v>
      </c>
      <c r="Q48" s="31">
        <f t="shared" si="9"/>
        <v>3.1491712707182322</v>
      </c>
    </row>
    <row r="49" spans="3:17">
      <c r="C49">
        <f t="shared" si="10"/>
        <v>39</v>
      </c>
      <c r="D49" s="2">
        <f t="shared" si="17"/>
        <v>26.43668045954831</v>
      </c>
      <c r="E49" s="5">
        <f t="shared" si="11"/>
        <v>309.06646334341815</v>
      </c>
      <c r="F49" s="1">
        <f t="shared" si="3"/>
        <v>927.19939003025445</v>
      </c>
      <c r="G49" s="2">
        <f t="shared" si="16"/>
        <v>15.453323167170907</v>
      </c>
      <c r="H49">
        <f t="shared" si="4"/>
        <v>390</v>
      </c>
      <c r="I49">
        <f t="shared" si="5"/>
        <v>1170</v>
      </c>
      <c r="J49" s="2">
        <f t="shared" si="12"/>
        <v>234</v>
      </c>
      <c r="K49" s="25">
        <f t="shared" si="13"/>
        <v>86.896551724137936</v>
      </c>
      <c r="L49" s="26">
        <f t="shared" si="6"/>
        <v>156</v>
      </c>
      <c r="M49" s="26">
        <f t="shared" si="15"/>
        <v>242.89655172413794</v>
      </c>
      <c r="N49" s="2">
        <f t="shared" si="7"/>
        <v>4.8168654173764907</v>
      </c>
      <c r="O49" s="25">
        <f t="shared" si="14"/>
        <v>210</v>
      </c>
      <c r="P49" s="26">
        <f t="shared" si="8"/>
        <v>366</v>
      </c>
      <c r="Q49" s="31">
        <f t="shared" si="9"/>
        <v>3.1967213114754101</v>
      </c>
    </row>
    <row r="50" spans="3:17">
      <c r="C50">
        <f t="shared" si="10"/>
        <v>40</v>
      </c>
      <c r="D50" s="2">
        <f t="shared" si="17"/>
        <v>28.81598170090766</v>
      </c>
      <c r="E50" s="5">
        <f t="shared" si="11"/>
        <v>337.88244504432583</v>
      </c>
      <c r="F50" s="1">
        <f t="shared" si="3"/>
        <v>1013.6473351329776</v>
      </c>
      <c r="G50" s="2">
        <f t="shared" si="16"/>
        <v>16.894122252216292</v>
      </c>
      <c r="H50">
        <f t="shared" si="4"/>
        <v>400</v>
      </c>
      <c r="I50">
        <f t="shared" si="5"/>
        <v>1200</v>
      </c>
      <c r="J50" s="2">
        <f t="shared" si="12"/>
        <v>240</v>
      </c>
      <c r="K50" s="25">
        <f t="shared" si="13"/>
        <v>86.896551724137936</v>
      </c>
      <c r="L50" s="26">
        <f t="shared" si="6"/>
        <v>160</v>
      </c>
      <c r="M50" s="26">
        <f t="shared" si="15"/>
        <v>246.89655172413794</v>
      </c>
      <c r="N50" s="2">
        <f t="shared" si="7"/>
        <v>4.8603351955307259</v>
      </c>
      <c r="O50" s="25">
        <f t="shared" si="14"/>
        <v>210</v>
      </c>
      <c r="P50" s="26">
        <f t="shared" si="8"/>
        <v>370</v>
      </c>
      <c r="Q50" s="31">
        <f t="shared" si="9"/>
        <v>3.2432432432432434</v>
      </c>
    </row>
    <row r="51" spans="3:17">
      <c r="C51">
        <f t="shared" si="10"/>
        <v>41</v>
      </c>
      <c r="D51" s="2">
        <f t="shared" si="17"/>
        <v>31.409420053989351</v>
      </c>
      <c r="E51" s="5">
        <f t="shared" si="11"/>
        <v>369.29186509831516</v>
      </c>
      <c r="F51" s="1">
        <f t="shared" si="3"/>
        <v>1107.8755952949455</v>
      </c>
      <c r="G51" s="2">
        <f t="shared" si="16"/>
        <v>18.464593254915759</v>
      </c>
      <c r="H51">
        <f t="shared" si="4"/>
        <v>410</v>
      </c>
      <c r="I51">
        <f t="shared" si="5"/>
        <v>1230</v>
      </c>
      <c r="J51" s="2">
        <f t="shared" si="12"/>
        <v>246</v>
      </c>
      <c r="K51" s="25">
        <f t="shared" si="13"/>
        <v>86.896551724137936</v>
      </c>
      <c r="L51" s="26">
        <f t="shared" si="6"/>
        <v>164</v>
      </c>
      <c r="M51" s="26">
        <f t="shared" si="15"/>
        <v>250.89655172413794</v>
      </c>
      <c r="N51" s="2">
        <f t="shared" si="7"/>
        <v>4.9024189114898293</v>
      </c>
      <c r="O51" s="25">
        <f t="shared" si="14"/>
        <v>210</v>
      </c>
      <c r="P51" s="26">
        <f t="shared" si="8"/>
        <v>374</v>
      </c>
      <c r="Q51" s="31">
        <f t="shared" si="9"/>
        <v>3.2887700534759357</v>
      </c>
    </row>
    <row r="52" spans="3:17">
      <c r="C52">
        <f t="shared" si="10"/>
        <v>42</v>
      </c>
      <c r="D52" s="2">
        <f t="shared" si="17"/>
        <v>34.236267858848393</v>
      </c>
      <c r="E52" s="5">
        <f t="shared" si="11"/>
        <v>403.52813295716356</v>
      </c>
      <c r="F52" s="1">
        <f t="shared" si="3"/>
        <v>1210.5843988714907</v>
      </c>
      <c r="G52" s="2">
        <f t="shared" si="16"/>
        <v>20.17640664785818</v>
      </c>
      <c r="H52">
        <f t="shared" si="4"/>
        <v>420</v>
      </c>
      <c r="I52">
        <f t="shared" si="5"/>
        <v>1260</v>
      </c>
      <c r="J52" s="2">
        <f t="shared" si="12"/>
        <v>252</v>
      </c>
      <c r="K52" s="25">
        <f t="shared" si="13"/>
        <v>86.896551724137936</v>
      </c>
      <c r="L52" s="26">
        <f t="shared" si="6"/>
        <v>168</v>
      </c>
      <c r="M52" s="26">
        <f t="shared" si="15"/>
        <v>254.89655172413794</v>
      </c>
      <c r="N52" s="2">
        <f t="shared" si="7"/>
        <v>4.9431818181818183</v>
      </c>
      <c r="O52" s="25">
        <f t="shared" si="14"/>
        <v>210</v>
      </c>
      <c r="P52" s="26">
        <f t="shared" si="8"/>
        <v>378</v>
      </c>
      <c r="Q52" s="31">
        <f t="shared" si="9"/>
        <v>3.3333333333333335</v>
      </c>
    </row>
    <row r="53" spans="3:17">
      <c r="C53">
        <f t="shared" si="10"/>
        <v>43</v>
      </c>
      <c r="D53" s="2">
        <f t="shared" si="17"/>
        <v>37.317531966144749</v>
      </c>
      <c r="E53" s="5">
        <f t="shared" si="11"/>
        <v>440.84566492330833</v>
      </c>
      <c r="F53" s="1">
        <f t="shared" si="3"/>
        <v>1322.5369947699251</v>
      </c>
      <c r="G53" s="2">
        <f t="shared" si="16"/>
        <v>22.042283246165418</v>
      </c>
      <c r="H53">
        <f t="shared" si="4"/>
        <v>430</v>
      </c>
      <c r="I53">
        <f t="shared" si="5"/>
        <v>1290</v>
      </c>
      <c r="J53" s="2">
        <f t="shared" si="12"/>
        <v>258</v>
      </c>
      <c r="K53" s="25">
        <f t="shared" si="13"/>
        <v>86.896551724137936</v>
      </c>
      <c r="L53" s="26">
        <f t="shared" si="6"/>
        <v>172</v>
      </c>
      <c r="M53" s="26">
        <f t="shared" si="15"/>
        <v>258.89655172413791</v>
      </c>
      <c r="N53" s="2">
        <f t="shared" si="7"/>
        <v>4.9826851358550881</v>
      </c>
      <c r="O53" s="25">
        <f t="shared" si="14"/>
        <v>210</v>
      </c>
      <c r="P53" s="26">
        <f t="shared" si="8"/>
        <v>382</v>
      </c>
      <c r="Q53" s="31">
        <f t="shared" si="9"/>
        <v>3.3769633507853403</v>
      </c>
    </row>
    <row r="54" spans="3:17">
      <c r="C54">
        <f t="shared" si="10"/>
        <v>44</v>
      </c>
      <c r="D54" s="2">
        <f t="shared" si="17"/>
        <v>40.676109843097777</v>
      </c>
      <c r="E54" s="5">
        <f t="shared" si="11"/>
        <v>481.52177476640611</v>
      </c>
      <c r="F54" s="1">
        <f t="shared" si="3"/>
        <v>1444.5653242992184</v>
      </c>
      <c r="G54" s="2">
        <f t="shared" si="16"/>
        <v>24.076088738320308</v>
      </c>
      <c r="H54">
        <f t="shared" si="4"/>
        <v>440</v>
      </c>
      <c r="I54">
        <f t="shared" si="5"/>
        <v>1320</v>
      </c>
      <c r="J54" s="2">
        <f t="shared" si="12"/>
        <v>264</v>
      </c>
      <c r="K54" s="25">
        <f t="shared" si="13"/>
        <v>86.896551724137936</v>
      </c>
      <c r="L54" s="26">
        <f t="shared" si="6"/>
        <v>176</v>
      </c>
      <c r="M54" s="26">
        <f t="shared" si="15"/>
        <v>262.89655172413791</v>
      </c>
      <c r="N54" s="2">
        <f t="shared" si="7"/>
        <v>5.0209863588667369</v>
      </c>
      <c r="O54" s="25">
        <f t="shared" si="14"/>
        <v>210</v>
      </c>
      <c r="P54" s="26">
        <f t="shared" si="8"/>
        <v>386</v>
      </c>
      <c r="Q54" s="31">
        <f t="shared" si="9"/>
        <v>3.4196891191709846</v>
      </c>
    </row>
    <row r="55" spans="3:17">
      <c r="C55">
        <f t="shared" si="10"/>
        <v>45</v>
      </c>
      <c r="D55" s="2">
        <f t="shared" si="17"/>
        <v>44.336959728976581</v>
      </c>
      <c r="E55" s="5">
        <f t="shared" si="11"/>
        <v>525.85873449538269</v>
      </c>
      <c r="F55" s="1">
        <f t="shared" si="3"/>
        <v>1577.5762034861482</v>
      </c>
      <c r="G55" s="2">
        <f t="shared" si="16"/>
        <v>26.292936724769138</v>
      </c>
      <c r="H55">
        <f t="shared" si="4"/>
        <v>450</v>
      </c>
      <c r="I55">
        <f t="shared" si="5"/>
        <v>1350</v>
      </c>
      <c r="J55" s="2">
        <f t="shared" si="12"/>
        <v>270</v>
      </c>
      <c r="K55" s="25">
        <f t="shared" si="13"/>
        <v>86.896551724137936</v>
      </c>
      <c r="L55" s="26">
        <f t="shared" si="6"/>
        <v>180</v>
      </c>
      <c r="M55" s="26">
        <f t="shared" si="15"/>
        <v>266.89655172413791</v>
      </c>
      <c r="N55" s="2">
        <f t="shared" si="7"/>
        <v>5.058139534883721</v>
      </c>
      <c r="O55" s="25">
        <f t="shared" si="14"/>
        <v>210</v>
      </c>
      <c r="P55" s="26">
        <f t="shared" si="8"/>
        <v>390</v>
      </c>
      <c r="Q55" s="31">
        <f t="shared" si="9"/>
        <v>3.4615384615384617</v>
      </c>
    </row>
    <row r="56" spans="3:17">
      <c r="C56">
        <f t="shared" si="10"/>
        <v>46</v>
      </c>
      <c r="D56" s="2">
        <f t="shared" si="17"/>
        <v>48.327286104584473</v>
      </c>
      <c r="E56" s="5">
        <f t="shared" si="11"/>
        <v>574.18602059996715</v>
      </c>
      <c r="F56" s="1">
        <f t="shared" si="3"/>
        <v>1722.5580617999015</v>
      </c>
      <c r="G56" s="2">
        <f t="shared" si="16"/>
        <v>28.709301029998358</v>
      </c>
      <c r="H56">
        <f t="shared" si="4"/>
        <v>460</v>
      </c>
      <c r="I56">
        <f t="shared" si="5"/>
        <v>1380</v>
      </c>
      <c r="J56" s="2">
        <f t="shared" si="12"/>
        <v>276</v>
      </c>
      <c r="K56" s="25">
        <f t="shared" si="13"/>
        <v>86.896551724137936</v>
      </c>
      <c r="L56" s="26">
        <f t="shared" si="6"/>
        <v>184</v>
      </c>
      <c r="M56" s="26">
        <f t="shared" si="15"/>
        <v>270.89655172413791</v>
      </c>
      <c r="N56" s="2">
        <f t="shared" si="7"/>
        <v>5.0941955193482693</v>
      </c>
      <c r="O56" s="25">
        <f t="shared" si="14"/>
        <v>210</v>
      </c>
      <c r="P56" s="26">
        <f t="shared" si="8"/>
        <v>394</v>
      </c>
      <c r="Q56" s="31">
        <f t="shared" si="9"/>
        <v>3.5025380710659899</v>
      </c>
    </row>
    <row r="57" spans="3:17">
      <c r="C57">
        <f t="shared" si="10"/>
        <v>47</v>
      </c>
      <c r="D57" s="2">
        <f t="shared" si="17"/>
        <v>52.676741853997079</v>
      </c>
      <c r="E57" s="5">
        <f t="shared" si="11"/>
        <v>626.86276245396425</v>
      </c>
      <c r="F57" s="1">
        <f t="shared" si="3"/>
        <v>1880.5882873618928</v>
      </c>
      <c r="G57" s="2">
        <f t="shared" si="16"/>
        <v>31.343138122698214</v>
      </c>
      <c r="H57">
        <f t="shared" si="4"/>
        <v>470</v>
      </c>
      <c r="I57">
        <f t="shared" si="5"/>
        <v>1410</v>
      </c>
      <c r="J57" s="2">
        <f t="shared" si="12"/>
        <v>282</v>
      </c>
      <c r="K57" s="25">
        <f t="shared" si="13"/>
        <v>86.896551724137936</v>
      </c>
      <c r="L57" s="26">
        <f t="shared" si="6"/>
        <v>188</v>
      </c>
      <c r="M57" s="26">
        <f t="shared" si="15"/>
        <v>274.89655172413791</v>
      </c>
      <c r="N57" s="2">
        <f t="shared" si="7"/>
        <v>5.1292022077270447</v>
      </c>
      <c r="O57" s="25">
        <f t="shared" si="14"/>
        <v>210</v>
      </c>
      <c r="P57" s="26">
        <f t="shared" si="8"/>
        <v>398</v>
      </c>
      <c r="Q57" s="31">
        <f t="shared" si="9"/>
        <v>3.5427135678391961</v>
      </c>
    </row>
    <row r="58" spans="3:17">
      <c r="C58">
        <f t="shared" si="10"/>
        <v>48</v>
      </c>
      <c r="D58" s="2">
        <f t="shared" si="17"/>
        <v>57.417648620856824</v>
      </c>
      <c r="E58" s="5">
        <f t="shared" si="11"/>
        <v>684.28041107482113</v>
      </c>
      <c r="F58" s="1">
        <f t="shared" si="3"/>
        <v>2052.8412332244634</v>
      </c>
      <c r="G58" s="2">
        <f t="shared" si="16"/>
        <v>34.214020553741058</v>
      </c>
      <c r="H58">
        <f t="shared" si="4"/>
        <v>480</v>
      </c>
      <c r="I58">
        <f t="shared" si="5"/>
        <v>1440</v>
      </c>
      <c r="J58" s="2">
        <f t="shared" si="12"/>
        <v>288</v>
      </c>
      <c r="K58" s="25">
        <f t="shared" si="13"/>
        <v>86.896551724137936</v>
      </c>
      <c r="L58" s="26">
        <f t="shared" si="6"/>
        <v>192</v>
      </c>
      <c r="M58" s="26">
        <f t="shared" si="15"/>
        <v>278.89655172413791</v>
      </c>
      <c r="N58" s="2">
        <f t="shared" si="7"/>
        <v>5.1632047477744809</v>
      </c>
      <c r="O58" s="25">
        <f t="shared" si="14"/>
        <v>210</v>
      </c>
      <c r="P58" s="26">
        <f t="shared" si="8"/>
        <v>402</v>
      </c>
      <c r="Q58" s="31">
        <f t="shared" si="9"/>
        <v>3.5820895522388061</v>
      </c>
    </row>
    <row r="59" spans="3:17">
      <c r="C59">
        <f t="shared" si="10"/>
        <v>49</v>
      </c>
      <c r="D59" s="2">
        <f t="shared" si="17"/>
        <v>62.58523699673394</v>
      </c>
      <c r="E59" s="5">
        <f t="shared" si="11"/>
        <v>746.86564807155503</v>
      </c>
      <c r="F59" s="1">
        <f t="shared" si="3"/>
        <v>2240.5969442146652</v>
      </c>
      <c r="G59" s="2">
        <f t="shared" si="16"/>
        <v>37.343282403577753</v>
      </c>
      <c r="H59">
        <f t="shared" si="4"/>
        <v>490</v>
      </c>
      <c r="I59">
        <f t="shared" si="5"/>
        <v>1470</v>
      </c>
      <c r="J59" s="2">
        <f t="shared" si="12"/>
        <v>294</v>
      </c>
      <c r="K59" s="25">
        <f t="shared" si="13"/>
        <v>86.896551724137936</v>
      </c>
      <c r="L59" s="26">
        <f t="shared" si="6"/>
        <v>196</v>
      </c>
      <c r="M59" s="26">
        <f t="shared" si="15"/>
        <v>282.89655172413791</v>
      </c>
      <c r="N59" s="2">
        <f t="shared" si="7"/>
        <v>5.1962457337883965</v>
      </c>
      <c r="O59" s="25">
        <f t="shared" si="14"/>
        <v>210</v>
      </c>
      <c r="P59" s="26">
        <f t="shared" si="8"/>
        <v>406</v>
      </c>
      <c r="Q59" s="31">
        <f t="shared" si="9"/>
        <v>3.6206896551724137</v>
      </c>
    </row>
    <row r="60" spans="3:17">
      <c r="C60">
        <f t="shared" si="10"/>
        <v>50</v>
      </c>
      <c r="D60" s="2">
        <f t="shared" si="17"/>
        <v>68.217908326439996</v>
      </c>
      <c r="E60" s="5">
        <f t="shared" si="11"/>
        <v>815.08355639799504</v>
      </c>
      <c r="F60" s="1">
        <f t="shared" si="3"/>
        <v>2445.2506691939852</v>
      </c>
      <c r="G60" s="2">
        <f t="shared" si="16"/>
        <v>40.754177819899752</v>
      </c>
      <c r="H60">
        <f t="shared" si="4"/>
        <v>500</v>
      </c>
      <c r="I60">
        <f t="shared" si="5"/>
        <v>1500</v>
      </c>
      <c r="J60" s="2">
        <f t="shared" si="12"/>
        <v>300</v>
      </c>
      <c r="K60" s="25">
        <f t="shared" si="13"/>
        <v>86.896551724137936</v>
      </c>
      <c r="L60" s="26">
        <f t="shared" si="6"/>
        <v>200</v>
      </c>
      <c r="M60" s="26">
        <f t="shared" si="15"/>
        <v>286.89655172413791</v>
      </c>
      <c r="N60" s="2">
        <f t="shared" si="7"/>
        <v>5.228365384615385</v>
      </c>
      <c r="O60" s="25">
        <f t="shared" si="14"/>
        <v>210</v>
      </c>
      <c r="P60" s="26">
        <f t="shared" si="8"/>
        <v>410</v>
      </c>
      <c r="Q60" s="31">
        <f t="shared" si="9"/>
        <v>3.6585365853658538</v>
      </c>
    </row>
    <row r="61" spans="3:17">
      <c r="C61">
        <f t="shared" si="10"/>
        <v>51</v>
      </c>
      <c r="D61" s="2">
        <f t="shared" si="17"/>
        <v>74.357520075819608</v>
      </c>
      <c r="E61" s="5">
        <f t="shared" si="11"/>
        <v>889.44107647381463</v>
      </c>
      <c r="F61" s="1">
        <f t="shared" si="3"/>
        <v>2668.323229421444</v>
      </c>
      <c r="G61" s="2">
        <f t="shared" si="16"/>
        <v>44.472053823690736</v>
      </c>
      <c r="H61">
        <f t="shared" si="4"/>
        <v>510</v>
      </c>
      <c r="I61">
        <f t="shared" si="5"/>
        <v>1530</v>
      </c>
      <c r="J61" s="2">
        <f t="shared" si="12"/>
        <v>306</v>
      </c>
      <c r="K61" s="25">
        <f t="shared" si="13"/>
        <v>86.896551724137936</v>
      </c>
      <c r="L61" s="26">
        <f t="shared" si="6"/>
        <v>204</v>
      </c>
      <c r="M61" s="26">
        <f t="shared" si="15"/>
        <v>290.89655172413791</v>
      </c>
      <c r="N61" s="2">
        <f t="shared" si="7"/>
        <v>5.2596017069701286</v>
      </c>
      <c r="O61" s="25">
        <f t="shared" si="14"/>
        <v>210</v>
      </c>
      <c r="P61" s="26">
        <f t="shared" si="8"/>
        <v>414</v>
      </c>
      <c r="Q61" s="31">
        <f t="shared" si="9"/>
        <v>3.6956521739130435</v>
      </c>
    </row>
    <row r="62" spans="3:17">
      <c r="C62">
        <f t="shared" si="10"/>
        <v>52</v>
      </c>
      <c r="D62" s="2">
        <f t="shared" si="17"/>
        <v>81.049696882643374</v>
      </c>
      <c r="E62" s="5">
        <f t="shared" si="11"/>
        <v>970.49077335645802</v>
      </c>
      <c r="F62" s="1">
        <f t="shared" si="3"/>
        <v>2911.4723200693743</v>
      </c>
      <c r="G62" s="2">
        <f t="shared" si="16"/>
        <v>48.524538667822902</v>
      </c>
      <c r="H62">
        <f t="shared" si="4"/>
        <v>520</v>
      </c>
      <c r="I62">
        <f t="shared" si="5"/>
        <v>1560</v>
      </c>
      <c r="J62" s="2">
        <f t="shared" si="12"/>
        <v>312</v>
      </c>
      <c r="K62" s="25">
        <f t="shared" si="13"/>
        <v>86.896551724137936</v>
      </c>
      <c r="L62" s="26">
        <f t="shared" si="6"/>
        <v>208</v>
      </c>
      <c r="M62" s="26">
        <f t="shared" si="15"/>
        <v>294.89655172413791</v>
      </c>
      <c r="N62" s="2">
        <f t="shared" si="7"/>
        <v>5.2899906454630496</v>
      </c>
      <c r="O62" s="25">
        <f t="shared" si="14"/>
        <v>210</v>
      </c>
      <c r="P62" s="26">
        <f t="shared" si="8"/>
        <v>418</v>
      </c>
      <c r="Q62" s="31">
        <f t="shared" si="9"/>
        <v>3.7320574162679425</v>
      </c>
    </row>
    <row r="63" spans="3:17">
      <c r="C63">
        <f t="shared" si="10"/>
        <v>53</v>
      </c>
      <c r="D63" s="2">
        <f t="shared" si="17"/>
        <v>88.34416960208128</v>
      </c>
      <c r="E63" s="5">
        <f t="shared" si="11"/>
        <v>1058.8349429585394</v>
      </c>
      <c r="F63" s="1">
        <f t="shared" si="3"/>
        <v>3176.5048288756179</v>
      </c>
      <c r="G63" s="2">
        <f t="shared" si="16"/>
        <v>52.941747147926968</v>
      </c>
      <c r="H63">
        <f t="shared" si="4"/>
        <v>530</v>
      </c>
      <c r="I63">
        <f t="shared" si="5"/>
        <v>1590</v>
      </c>
      <c r="J63" s="2">
        <f t="shared" si="12"/>
        <v>318</v>
      </c>
      <c r="K63" s="25">
        <f t="shared" si="13"/>
        <v>86.896551724137936</v>
      </c>
      <c r="L63" s="26">
        <f t="shared" si="6"/>
        <v>212</v>
      </c>
      <c r="M63" s="26">
        <f t="shared" si="15"/>
        <v>298.89655172413791</v>
      </c>
      <c r="N63" s="2">
        <f t="shared" si="7"/>
        <v>5.3195662205814491</v>
      </c>
      <c r="O63" s="25">
        <f t="shared" si="14"/>
        <v>210</v>
      </c>
      <c r="P63" s="26">
        <f t="shared" si="8"/>
        <v>422</v>
      </c>
      <c r="Q63" s="31">
        <f t="shared" si="9"/>
        <v>3.7677725118483414</v>
      </c>
    </row>
    <row r="64" spans="3:17">
      <c r="C64">
        <f t="shared" si="10"/>
        <v>54</v>
      </c>
      <c r="D64" s="2">
        <f t="shared" si="17"/>
        <v>96.2951448662686</v>
      </c>
      <c r="E64" s="5">
        <f t="shared" si="11"/>
        <v>1155.130087824808</v>
      </c>
      <c r="F64" s="1">
        <f t="shared" si="3"/>
        <v>3465.390263474424</v>
      </c>
      <c r="G64" s="2">
        <f t="shared" si="16"/>
        <v>57.756504391240398</v>
      </c>
      <c r="H64">
        <f t="shared" si="4"/>
        <v>540</v>
      </c>
      <c r="I64">
        <f t="shared" si="5"/>
        <v>1620</v>
      </c>
      <c r="J64" s="2">
        <f t="shared" si="12"/>
        <v>324</v>
      </c>
      <c r="K64" s="25">
        <f t="shared" si="13"/>
        <v>86.896551724137936</v>
      </c>
      <c r="L64" s="26">
        <f t="shared" si="6"/>
        <v>216</v>
      </c>
      <c r="M64" s="26">
        <f t="shared" si="15"/>
        <v>302.89655172413791</v>
      </c>
      <c r="N64" s="2">
        <f t="shared" si="7"/>
        <v>5.3483606557377055</v>
      </c>
      <c r="O64" s="25">
        <f t="shared" si="14"/>
        <v>210</v>
      </c>
      <c r="P64" s="26">
        <f t="shared" si="8"/>
        <v>426</v>
      </c>
      <c r="Q64" s="31">
        <f t="shared" si="9"/>
        <v>3.8028169014084505</v>
      </c>
    </row>
    <row r="65" spans="3:17">
      <c r="C65">
        <f t="shared" si="10"/>
        <v>55</v>
      </c>
      <c r="D65" s="2">
        <f t="shared" si="17"/>
        <v>104.96170790423278</v>
      </c>
      <c r="E65" s="5">
        <f t="shared" si="11"/>
        <v>1260.0917957290408</v>
      </c>
      <c r="F65" s="1">
        <f t="shared" si="3"/>
        <v>3780.2753871871223</v>
      </c>
      <c r="G65" s="2">
        <f t="shared" si="16"/>
        <v>63.004589786452037</v>
      </c>
      <c r="H65">
        <f t="shared" si="4"/>
        <v>550</v>
      </c>
      <c r="I65">
        <f t="shared" si="5"/>
        <v>1650</v>
      </c>
      <c r="J65" s="2">
        <f t="shared" si="12"/>
        <v>330</v>
      </c>
      <c r="K65" s="25">
        <f t="shared" si="13"/>
        <v>86.896551724137936</v>
      </c>
      <c r="L65" s="26">
        <f t="shared" si="6"/>
        <v>220</v>
      </c>
      <c r="M65" s="26">
        <f t="shared" si="15"/>
        <v>306.89655172413791</v>
      </c>
      <c r="N65" s="2">
        <f t="shared" si="7"/>
        <v>5.3764044943820233</v>
      </c>
      <c r="O65" s="25">
        <f t="shared" si="14"/>
        <v>210</v>
      </c>
      <c r="P65" s="26">
        <f t="shared" si="8"/>
        <v>430</v>
      </c>
      <c r="Q65" s="31">
        <f t="shared" si="9"/>
        <v>3.8372093023255816</v>
      </c>
    </row>
    <row r="66" spans="3:17">
      <c r="C66">
        <f t="shared" si="10"/>
        <v>56</v>
      </c>
      <c r="D66" s="2">
        <f t="shared" si="17"/>
        <v>114.40826161561374</v>
      </c>
      <c r="E66" s="5">
        <f t="shared" si="11"/>
        <v>1374.5000573446546</v>
      </c>
      <c r="F66" s="1">
        <f t="shared" si="3"/>
        <v>4123.5001720339642</v>
      </c>
      <c r="G66" s="2">
        <f t="shared" si="16"/>
        <v>68.725002867232732</v>
      </c>
      <c r="H66">
        <f t="shared" si="4"/>
        <v>560</v>
      </c>
      <c r="I66">
        <f t="shared" si="5"/>
        <v>1680</v>
      </c>
      <c r="J66" s="2">
        <f t="shared" si="12"/>
        <v>336</v>
      </c>
      <c r="K66" s="25">
        <f t="shared" si="13"/>
        <v>86.896551724137936</v>
      </c>
      <c r="L66" s="26">
        <f t="shared" si="6"/>
        <v>224</v>
      </c>
      <c r="M66" s="26">
        <f t="shared" si="15"/>
        <v>310.89655172413791</v>
      </c>
      <c r="N66" s="2">
        <f t="shared" si="7"/>
        <v>5.4037267080745348</v>
      </c>
      <c r="O66" s="25">
        <f t="shared" si="14"/>
        <v>210</v>
      </c>
      <c r="P66" s="26">
        <f t="shared" si="8"/>
        <v>434</v>
      </c>
      <c r="Q66" s="31">
        <f t="shared" si="9"/>
        <v>3.870967741935484</v>
      </c>
    </row>
    <row r="67" spans="3:17">
      <c r="C67">
        <f t="shared" si="10"/>
        <v>57</v>
      </c>
      <c r="D67" s="2">
        <f t="shared" si="17"/>
        <v>124.70500516101899</v>
      </c>
      <c r="E67" s="5">
        <f t="shared" si="11"/>
        <v>1499.2050625056736</v>
      </c>
      <c r="F67" s="1">
        <f t="shared" si="3"/>
        <v>4497.6151875170208</v>
      </c>
      <c r="G67" s="2">
        <f t="shared" si="16"/>
        <v>74.960253125283685</v>
      </c>
      <c r="H67">
        <f t="shared" si="4"/>
        <v>570</v>
      </c>
      <c r="I67">
        <f t="shared" si="5"/>
        <v>1710</v>
      </c>
      <c r="J67" s="2">
        <f t="shared" si="12"/>
        <v>342</v>
      </c>
      <c r="K67" s="25">
        <f t="shared" si="13"/>
        <v>86.896551724137936</v>
      </c>
      <c r="L67" s="26">
        <f t="shared" si="6"/>
        <v>228</v>
      </c>
      <c r="M67" s="26">
        <f t="shared" si="15"/>
        <v>314.89655172413791</v>
      </c>
      <c r="N67" s="2">
        <f t="shared" si="7"/>
        <v>5.4303547963206311</v>
      </c>
      <c r="O67" s="25">
        <f t="shared" si="14"/>
        <v>210</v>
      </c>
      <c r="P67" s="26">
        <f t="shared" si="8"/>
        <v>438</v>
      </c>
      <c r="Q67" s="31">
        <f t="shared" si="9"/>
        <v>3.904109589041096</v>
      </c>
    </row>
    <row r="68" spans="3:17">
      <c r="C68">
        <f t="shared" si="10"/>
        <v>58</v>
      </c>
      <c r="D68" s="2">
        <f t="shared" si="17"/>
        <v>135.92845562551071</v>
      </c>
      <c r="E68" s="5">
        <f t="shared" si="11"/>
        <v>1635.1335181311842</v>
      </c>
      <c r="F68" s="1">
        <f t="shared" si="3"/>
        <v>4905.4005543935527</v>
      </c>
      <c r="G68" s="2">
        <f t="shared" si="16"/>
        <v>81.756675906559209</v>
      </c>
      <c r="H68">
        <f t="shared" si="4"/>
        <v>580</v>
      </c>
      <c r="I68">
        <f t="shared" si="5"/>
        <v>1740</v>
      </c>
      <c r="J68" s="2">
        <f t="shared" si="12"/>
        <v>348</v>
      </c>
      <c r="K68" s="25">
        <f t="shared" si="13"/>
        <v>86.896551724137936</v>
      </c>
      <c r="L68" s="26">
        <f t="shared" si="6"/>
        <v>232</v>
      </c>
      <c r="M68" s="26">
        <f t="shared" si="15"/>
        <v>318.89655172413791</v>
      </c>
      <c r="N68" s="2">
        <f t="shared" si="7"/>
        <v>5.4563148788927336</v>
      </c>
      <c r="O68" s="25">
        <f t="shared" si="14"/>
        <v>210</v>
      </c>
      <c r="P68" s="26">
        <f t="shared" si="8"/>
        <v>442</v>
      </c>
      <c r="Q68" s="31">
        <f t="shared" si="9"/>
        <v>3.936651583710407</v>
      </c>
    </row>
    <row r="69" spans="3:17">
      <c r="C69">
        <f t="shared" si="10"/>
        <v>59</v>
      </c>
      <c r="D69" s="2">
        <f t="shared" si="17"/>
        <v>148.16201663180669</v>
      </c>
      <c r="E69" s="5">
        <f t="shared" si="11"/>
        <v>1783.2955347629909</v>
      </c>
      <c r="F69" s="1">
        <f t="shared" si="3"/>
        <v>5349.8866042889731</v>
      </c>
      <c r="G69" s="2">
        <f t="shared" si="16"/>
        <v>89.164776738149556</v>
      </c>
      <c r="H69">
        <f t="shared" si="4"/>
        <v>590</v>
      </c>
      <c r="I69">
        <f t="shared" si="5"/>
        <v>1770</v>
      </c>
      <c r="J69" s="2">
        <f t="shared" si="12"/>
        <v>354</v>
      </c>
      <c r="K69" s="25">
        <f t="shared" si="13"/>
        <v>86.896551724137936</v>
      </c>
      <c r="L69" s="26">
        <f t="shared" si="6"/>
        <v>236</v>
      </c>
      <c r="M69" s="26">
        <f t="shared" si="15"/>
        <v>322.89655172413791</v>
      </c>
      <c r="N69" s="2">
        <f t="shared" si="7"/>
        <v>5.481631781290047</v>
      </c>
      <c r="O69" s="25">
        <f t="shared" si="14"/>
        <v>210</v>
      </c>
      <c r="P69" s="26">
        <f t="shared" si="8"/>
        <v>446</v>
      </c>
      <c r="Q69" s="31">
        <f t="shared" si="9"/>
        <v>3.9686098654708521</v>
      </c>
    </row>
    <row r="70" spans="3:17">
      <c r="C70">
        <f t="shared" si="10"/>
        <v>60</v>
      </c>
      <c r="D70" s="2">
        <f t="shared" si="17"/>
        <v>161.49659812866932</v>
      </c>
      <c r="E70" s="5">
        <f t="shared" si="11"/>
        <v>1944.7921328916602</v>
      </c>
      <c r="F70" s="1">
        <f t="shared" si="3"/>
        <v>5834.3763986749809</v>
      </c>
      <c r="G70" s="2">
        <f t="shared" si="16"/>
        <v>97.23960664458302</v>
      </c>
      <c r="H70">
        <f t="shared" si="4"/>
        <v>600</v>
      </c>
      <c r="I70">
        <f t="shared" si="5"/>
        <v>1800</v>
      </c>
      <c r="J70" s="2">
        <f t="shared" si="12"/>
        <v>360</v>
      </c>
      <c r="K70" s="25">
        <f t="shared" si="13"/>
        <v>86.896551724137936</v>
      </c>
      <c r="L70" s="26">
        <f t="shared" si="6"/>
        <v>240</v>
      </c>
      <c r="M70" s="26">
        <f t="shared" si="15"/>
        <v>326.89655172413791</v>
      </c>
      <c r="N70" s="2">
        <f t="shared" si="7"/>
        <v>5.5063291139240507</v>
      </c>
      <c r="O70" s="25">
        <f t="shared" si="14"/>
        <v>210</v>
      </c>
      <c r="P70" s="26">
        <f t="shared" si="8"/>
        <v>450</v>
      </c>
      <c r="Q70" s="31">
        <f t="shared" si="9"/>
        <v>4</v>
      </c>
    </row>
    <row r="71" spans="3:17">
      <c r="C71">
        <f t="shared" si="10"/>
        <v>61</v>
      </c>
      <c r="D71" s="2">
        <f t="shared" si="17"/>
        <v>176.03129196024958</v>
      </c>
      <c r="E71" s="5">
        <f t="shared" ref="E71:E101" si="18">D71+E70</f>
        <v>2120.8234248519097</v>
      </c>
      <c r="F71" s="1">
        <f t="shared" si="3"/>
        <v>6362.4702745557297</v>
      </c>
      <c r="G71" s="2">
        <f t="shared" si="16"/>
        <v>106.0411712425955</v>
      </c>
      <c r="H71">
        <f t="shared" si="4"/>
        <v>610</v>
      </c>
      <c r="I71">
        <f t="shared" si="5"/>
        <v>1830</v>
      </c>
      <c r="J71" s="2">
        <f t="shared" si="12"/>
        <v>366</v>
      </c>
      <c r="K71" s="25">
        <f t="shared" si="13"/>
        <v>86.896551724137936</v>
      </c>
      <c r="L71" s="26">
        <f t="shared" si="6"/>
        <v>244</v>
      </c>
      <c r="M71" s="26">
        <f t="shared" si="15"/>
        <v>330.89655172413791</v>
      </c>
      <c r="N71" s="2">
        <f t="shared" si="7"/>
        <v>5.530429345560651</v>
      </c>
      <c r="O71" s="25">
        <f t="shared" si="14"/>
        <v>210</v>
      </c>
      <c r="P71" s="26">
        <f t="shared" si="8"/>
        <v>454</v>
      </c>
      <c r="Q71" s="31">
        <f t="shared" si="9"/>
        <v>4.0308370044052859</v>
      </c>
    </row>
    <row r="72" spans="3:17">
      <c r="C72">
        <f t="shared" si="10"/>
        <v>62</v>
      </c>
      <c r="D72" s="2">
        <f t="shared" si="17"/>
        <v>191.87410823667204</v>
      </c>
      <c r="E72" s="5">
        <f t="shared" si="18"/>
        <v>2312.6975330885816</v>
      </c>
      <c r="F72" s="1">
        <f t="shared" si="3"/>
        <v>6938.0925992657449</v>
      </c>
      <c r="G72" s="2">
        <f t="shared" si="16"/>
        <v>115.63487665442908</v>
      </c>
      <c r="H72">
        <f t="shared" si="4"/>
        <v>620</v>
      </c>
      <c r="I72">
        <f t="shared" si="5"/>
        <v>1860</v>
      </c>
      <c r="J72" s="2">
        <f t="shared" si="12"/>
        <v>372</v>
      </c>
      <c r="K72" s="25">
        <f t="shared" si="13"/>
        <v>86.896551724137936</v>
      </c>
      <c r="L72" s="26">
        <f t="shared" si="6"/>
        <v>248</v>
      </c>
      <c r="M72" s="26">
        <f t="shared" si="15"/>
        <v>334.89655172413791</v>
      </c>
      <c r="N72" s="2">
        <f t="shared" si="7"/>
        <v>5.5539538714991767</v>
      </c>
      <c r="O72" s="25">
        <f t="shared" si="14"/>
        <v>210</v>
      </c>
      <c r="P72" s="26">
        <f t="shared" si="8"/>
        <v>458</v>
      </c>
      <c r="Q72" s="31">
        <f t="shared" si="9"/>
        <v>4.0611353711790397</v>
      </c>
    </row>
    <row r="73" spans="3:17">
      <c r="C73">
        <f t="shared" si="10"/>
        <v>63</v>
      </c>
      <c r="D73" s="2">
        <f t="shared" si="17"/>
        <v>209.14277797797254</v>
      </c>
      <c r="E73" s="5">
        <f t="shared" si="18"/>
        <v>2521.840311066554</v>
      </c>
      <c r="F73" s="1">
        <f t="shared" si="3"/>
        <v>7565.5209331996621</v>
      </c>
      <c r="G73" s="2">
        <f t="shared" si="16"/>
        <v>126.0920155533277</v>
      </c>
      <c r="H73">
        <f t="shared" si="4"/>
        <v>630</v>
      </c>
      <c r="I73">
        <f t="shared" si="5"/>
        <v>1890</v>
      </c>
      <c r="J73" s="2">
        <f t="shared" si="12"/>
        <v>378</v>
      </c>
      <c r="K73" s="25">
        <f t="shared" si="13"/>
        <v>86.896551724137936</v>
      </c>
      <c r="L73" s="26">
        <f t="shared" si="6"/>
        <v>252</v>
      </c>
      <c r="M73" s="26">
        <f t="shared" si="15"/>
        <v>338.89655172413791</v>
      </c>
      <c r="N73" s="2">
        <f t="shared" si="7"/>
        <v>5.5769230769230775</v>
      </c>
      <c r="O73" s="25">
        <f t="shared" si="14"/>
        <v>210</v>
      </c>
      <c r="P73" s="26">
        <f t="shared" si="8"/>
        <v>462</v>
      </c>
      <c r="Q73" s="31">
        <f t="shared" si="9"/>
        <v>4.0909090909090908</v>
      </c>
    </row>
    <row r="74" spans="3:17">
      <c r="C74">
        <f t="shared" si="10"/>
        <v>64</v>
      </c>
      <c r="D74" s="2">
        <f t="shared" si="17"/>
        <v>227.96562799599008</v>
      </c>
      <c r="E74" s="5">
        <f t="shared" si="18"/>
        <v>2749.805939062544</v>
      </c>
      <c r="F74" s="1">
        <f t="shared" si="3"/>
        <v>8249.417817187632</v>
      </c>
      <c r="G74" s="2">
        <f t="shared" si="16"/>
        <v>137.4902969531272</v>
      </c>
      <c r="H74">
        <f t="shared" si="4"/>
        <v>640</v>
      </c>
      <c r="I74">
        <f t="shared" si="5"/>
        <v>1920</v>
      </c>
      <c r="J74" s="2">
        <f t="shared" si="12"/>
        <v>384</v>
      </c>
      <c r="K74" s="25">
        <f t="shared" si="13"/>
        <v>86.896551724137936</v>
      </c>
      <c r="L74" s="26">
        <f t="shared" si="6"/>
        <v>256</v>
      </c>
      <c r="M74" s="26">
        <f t="shared" si="15"/>
        <v>342.89655172413791</v>
      </c>
      <c r="N74" s="2">
        <f t="shared" si="7"/>
        <v>5.5993563958165735</v>
      </c>
      <c r="O74" s="25">
        <f t="shared" si="14"/>
        <v>210</v>
      </c>
      <c r="P74" s="26">
        <f t="shared" si="8"/>
        <v>466</v>
      </c>
      <c r="Q74" s="31">
        <f t="shared" si="9"/>
        <v>4.1201716738197423</v>
      </c>
    </row>
    <row r="75" spans="3:17">
      <c r="C75">
        <f t="shared" si="10"/>
        <v>65</v>
      </c>
      <c r="D75" s="2">
        <f t="shared" si="17"/>
        <v>248.4825345156292</v>
      </c>
      <c r="E75" s="5">
        <f t="shared" si="18"/>
        <v>2998.2884735781731</v>
      </c>
      <c r="F75" s="1">
        <f t="shared" si="3"/>
        <v>8994.8654207345189</v>
      </c>
      <c r="G75" s="2">
        <f t="shared" si="16"/>
        <v>149.91442367890866</v>
      </c>
      <c r="H75">
        <f t="shared" si="4"/>
        <v>650</v>
      </c>
      <c r="I75">
        <f t="shared" si="5"/>
        <v>1950</v>
      </c>
      <c r="J75" s="2">
        <f t="shared" si="12"/>
        <v>390</v>
      </c>
      <c r="K75" s="25">
        <f t="shared" si="13"/>
        <v>86.896551724137936</v>
      </c>
      <c r="L75" s="26">
        <f t="shared" si="6"/>
        <v>260</v>
      </c>
      <c r="M75" s="26">
        <f t="shared" si="15"/>
        <v>346.89655172413791</v>
      </c>
      <c r="N75" s="2">
        <f t="shared" si="7"/>
        <v>5.6212723658051695</v>
      </c>
      <c r="O75" s="25">
        <f t="shared" si="14"/>
        <v>210</v>
      </c>
      <c r="P75" s="26">
        <f t="shared" si="8"/>
        <v>470</v>
      </c>
      <c r="Q75" s="31">
        <f t="shared" si="9"/>
        <v>4.1489361702127656</v>
      </c>
    </row>
    <row r="76" spans="3:17">
      <c r="C76">
        <f t="shared" si="10"/>
        <v>66</v>
      </c>
      <c r="D76" s="2">
        <f t="shared" ref="D76:D109" si="19">D75*$C$3+$C$4</f>
        <v>270.84596262203587</v>
      </c>
      <c r="E76" s="5">
        <f t="shared" si="18"/>
        <v>3269.1344362002092</v>
      </c>
      <c r="F76" s="1">
        <f t="shared" ref="F76:F109" si="20">E76*$C$7</f>
        <v>9807.4033086006275</v>
      </c>
      <c r="G76" s="2">
        <f t="shared" si="16"/>
        <v>163.45672181001046</v>
      </c>
      <c r="H76">
        <f t="shared" ref="H76:H109" si="21">C76*10</f>
        <v>660</v>
      </c>
      <c r="I76">
        <f t="shared" ref="I76:I109" si="22">H76*$C$8</f>
        <v>1980</v>
      </c>
      <c r="J76" s="2">
        <f t="shared" ref="J76:J109" si="23">IF(C76&gt;$H$7,H76*$H$8,H76*(($F$8-$F$7)/($H$7-1)*(C76-1)+$F$7))</f>
        <v>396</v>
      </c>
      <c r="K76" s="25">
        <f t="shared" si="13"/>
        <v>86.896551724137936</v>
      </c>
      <c r="L76" s="26">
        <f t="shared" ref="L76:L109" si="24">H76-J76</f>
        <v>264</v>
      </c>
      <c r="M76" s="26">
        <f t="shared" si="15"/>
        <v>350.89655172413791</v>
      </c>
      <c r="N76" s="2">
        <f t="shared" ref="N76:N109" si="25">I76/M76</f>
        <v>5.6426886792452837</v>
      </c>
      <c r="O76" s="25">
        <f t="shared" si="14"/>
        <v>210</v>
      </c>
      <c r="P76" s="26">
        <f t="shared" ref="P76:P109" si="26">L76+O76</f>
        <v>474</v>
      </c>
      <c r="Q76" s="31">
        <f t="shared" ref="Q76:Q109" si="27">I76/P76</f>
        <v>4.1772151898734178</v>
      </c>
    </row>
    <row r="77" spans="3:17">
      <c r="C77">
        <f t="shared" ref="C77:C109" si="28">C76+1</f>
        <v>67</v>
      </c>
      <c r="D77" s="2">
        <f t="shared" si="19"/>
        <v>295.22209925801911</v>
      </c>
      <c r="E77" s="5">
        <f t="shared" si="18"/>
        <v>3564.3565354582283</v>
      </c>
      <c r="F77" s="1">
        <f t="shared" si="20"/>
        <v>10693.069606374685</v>
      </c>
      <c r="G77" s="2">
        <f t="shared" si="16"/>
        <v>178.21782677291142</v>
      </c>
      <c r="H77">
        <f t="shared" si="21"/>
        <v>670</v>
      </c>
      <c r="I77">
        <f t="shared" si="22"/>
        <v>2010</v>
      </c>
      <c r="J77" s="2">
        <f t="shared" si="23"/>
        <v>402</v>
      </c>
      <c r="K77" s="25">
        <f t="shared" ref="K77:K109" si="29">K76</f>
        <v>86.896551724137936</v>
      </c>
      <c r="L77" s="26">
        <f t="shared" si="24"/>
        <v>268</v>
      </c>
      <c r="M77" s="26">
        <f t="shared" si="15"/>
        <v>354.89655172413791</v>
      </c>
      <c r="N77" s="2">
        <f t="shared" si="25"/>
        <v>5.6636222308589197</v>
      </c>
      <c r="O77" s="25">
        <f t="shared" ref="O77:O109" si="30">O76</f>
        <v>210</v>
      </c>
      <c r="P77" s="26">
        <f t="shared" si="26"/>
        <v>478</v>
      </c>
      <c r="Q77" s="31">
        <f t="shared" si="27"/>
        <v>4.2050209205020916</v>
      </c>
    </row>
    <row r="78" spans="3:17">
      <c r="C78">
        <f t="shared" si="28"/>
        <v>68</v>
      </c>
      <c r="D78" s="2">
        <f t="shared" si="19"/>
        <v>321.79208819124085</v>
      </c>
      <c r="E78" s="5">
        <f t="shared" si="18"/>
        <v>3886.1486236494693</v>
      </c>
      <c r="F78" s="1">
        <f t="shared" si="20"/>
        <v>11658.445870948408</v>
      </c>
      <c r="G78" s="2">
        <f t="shared" si="16"/>
        <v>194.30743118247347</v>
      </c>
      <c r="H78">
        <f t="shared" si="21"/>
        <v>680</v>
      </c>
      <c r="I78">
        <f t="shared" si="22"/>
        <v>2040</v>
      </c>
      <c r="J78" s="2">
        <f t="shared" si="23"/>
        <v>408</v>
      </c>
      <c r="K78" s="25">
        <f t="shared" si="29"/>
        <v>86.896551724137936</v>
      </c>
      <c r="L78" s="26">
        <f t="shared" si="24"/>
        <v>272</v>
      </c>
      <c r="M78" s="26">
        <f t="shared" si="15"/>
        <v>358.89655172413791</v>
      </c>
      <c r="N78" s="2">
        <f t="shared" si="25"/>
        <v>5.6840891621829366</v>
      </c>
      <c r="O78" s="25">
        <f t="shared" si="30"/>
        <v>210</v>
      </c>
      <c r="P78" s="26">
        <f t="shared" si="26"/>
        <v>482</v>
      </c>
      <c r="Q78" s="31">
        <f t="shared" si="27"/>
        <v>4.2323651452282158</v>
      </c>
    </row>
    <row r="79" spans="3:17">
      <c r="C79">
        <f t="shared" si="28"/>
        <v>69</v>
      </c>
      <c r="D79" s="2">
        <f t="shared" si="19"/>
        <v>350.75337612845254</v>
      </c>
      <c r="E79" s="5">
        <f t="shared" si="18"/>
        <v>4236.9019997779214</v>
      </c>
      <c r="F79" s="1">
        <f t="shared" si="20"/>
        <v>12710.705999333764</v>
      </c>
      <c r="G79" s="2">
        <f t="shared" si="16"/>
        <v>211.84509998889607</v>
      </c>
      <c r="H79">
        <f t="shared" si="21"/>
        <v>690</v>
      </c>
      <c r="I79">
        <f t="shared" si="22"/>
        <v>2070</v>
      </c>
      <c r="J79" s="2">
        <f t="shared" si="23"/>
        <v>414</v>
      </c>
      <c r="K79" s="25">
        <f t="shared" si="29"/>
        <v>86.896551724137936</v>
      </c>
      <c r="L79" s="26">
        <f t="shared" si="24"/>
        <v>276</v>
      </c>
      <c r="M79" s="26">
        <f t="shared" si="15"/>
        <v>362.89655172413791</v>
      </c>
      <c r="N79" s="2">
        <f t="shared" si="25"/>
        <v>5.7041049030786777</v>
      </c>
      <c r="O79" s="25">
        <f t="shared" si="30"/>
        <v>210</v>
      </c>
      <c r="P79" s="26">
        <f t="shared" si="26"/>
        <v>486</v>
      </c>
      <c r="Q79" s="31">
        <f t="shared" si="27"/>
        <v>4.2592592592592595</v>
      </c>
    </row>
    <row r="80" spans="3:17">
      <c r="C80">
        <f t="shared" si="28"/>
        <v>70</v>
      </c>
      <c r="D80" s="2">
        <f t="shared" si="19"/>
        <v>382.32117998001331</v>
      </c>
      <c r="E80" s="5">
        <f t="shared" si="18"/>
        <v>4619.2231797579352</v>
      </c>
      <c r="F80" s="1">
        <f t="shared" si="20"/>
        <v>13857.669539273806</v>
      </c>
      <c r="G80" s="2">
        <f t="shared" si="16"/>
        <v>230.96115898789677</v>
      </c>
      <c r="H80">
        <f t="shared" si="21"/>
        <v>700</v>
      </c>
      <c r="I80">
        <f t="shared" si="22"/>
        <v>2100</v>
      </c>
      <c r="J80" s="2">
        <f t="shared" si="23"/>
        <v>420</v>
      </c>
      <c r="K80" s="25">
        <f t="shared" si="29"/>
        <v>86.896551724137936</v>
      </c>
      <c r="L80" s="26">
        <f t="shared" si="24"/>
        <v>280</v>
      </c>
      <c r="M80" s="26">
        <f t="shared" si="15"/>
        <v>366.89655172413791</v>
      </c>
      <c r="N80" s="2">
        <f t="shared" si="25"/>
        <v>5.7236842105263159</v>
      </c>
      <c r="O80" s="25">
        <f t="shared" si="30"/>
        <v>210</v>
      </c>
      <c r="P80" s="26">
        <f t="shared" si="26"/>
        <v>490</v>
      </c>
      <c r="Q80" s="31">
        <f t="shared" si="27"/>
        <v>4.2857142857142856</v>
      </c>
    </row>
    <row r="81" spans="3:17">
      <c r="C81">
        <f t="shared" si="28"/>
        <v>71</v>
      </c>
      <c r="D81" s="2">
        <f t="shared" si="19"/>
        <v>416.73008617821455</v>
      </c>
      <c r="E81" s="5">
        <f t="shared" si="18"/>
        <v>5035.9532659361494</v>
      </c>
      <c r="F81" s="1">
        <f t="shared" si="20"/>
        <v>15107.859797808447</v>
      </c>
      <c r="G81" s="2">
        <f t="shared" si="16"/>
        <v>251.79766329680746</v>
      </c>
      <c r="H81">
        <f t="shared" si="21"/>
        <v>710</v>
      </c>
      <c r="I81">
        <f t="shared" si="22"/>
        <v>2130</v>
      </c>
      <c r="J81" s="2">
        <f t="shared" si="23"/>
        <v>426</v>
      </c>
      <c r="K81" s="25">
        <f t="shared" si="29"/>
        <v>86.896551724137936</v>
      </c>
      <c r="L81" s="26">
        <f t="shared" si="24"/>
        <v>284</v>
      </c>
      <c r="M81" s="26">
        <f t="shared" si="15"/>
        <v>370.89655172413791</v>
      </c>
      <c r="N81" s="2">
        <f t="shared" si="25"/>
        <v>5.7428412049088884</v>
      </c>
      <c r="O81" s="25">
        <f t="shared" si="30"/>
        <v>210</v>
      </c>
      <c r="P81" s="26">
        <f t="shared" si="26"/>
        <v>494</v>
      </c>
      <c r="Q81" s="31">
        <f t="shared" si="27"/>
        <v>4.3117408906882595</v>
      </c>
    </row>
    <row r="82" spans="3:17">
      <c r="C82">
        <f t="shared" si="28"/>
        <v>72</v>
      </c>
      <c r="D82" s="2">
        <f t="shared" si="19"/>
        <v>454.23579393425388</v>
      </c>
      <c r="E82" s="5">
        <f t="shared" si="18"/>
        <v>5490.1890598704031</v>
      </c>
      <c r="F82" s="1">
        <f t="shared" si="20"/>
        <v>16470.567179611207</v>
      </c>
      <c r="G82" s="2">
        <f t="shared" si="16"/>
        <v>274.50945299352014</v>
      </c>
      <c r="H82">
        <f t="shared" si="21"/>
        <v>720</v>
      </c>
      <c r="I82">
        <f t="shared" si="22"/>
        <v>2160</v>
      </c>
      <c r="J82" s="2">
        <f t="shared" si="23"/>
        <v>432</v>
      </c>
      <c r="K82" s="25">
        <f t="shared" si="29"/>
        <v>86.896551724137936</v>
      </c>
      <c r="L82" s="26">
        <f t="shared" si="24"/>
        <v>288</v>
      </c>
      <c r="M82" s="26">
        <f t="shared" si="15"/>
        <v>374.89655172413791</v>
      </c>
      <c r="N82" s="2">
        <f t="shared" si="25"/>
        <v>5.7615894039735105</v>
      </c>
      <c r="O82" s="25">
        <f t="shared" si="30"/>
        <v>210</v>
      </c>
      <c r="P82" s="26">
        <f t="shared" si="26"/>
        <v>498</v>
      </c>
      <c r="Q82" s="31">
        <f t="shared" si="27"/>
        <v>4.3373493975903612</v>
      </c>
    </row>
    <row r="83" spans="3:17">
      <c r="C83">
        <f t="shared" si="28"/>
        <v>73</v>
      </c>
      <c r="D83" s="2">
        <f t="shared" si="19"/>
        <v>495.11701538833677</v>
      </c>
      <c r="E83" s="5">
        <f t="shared" si="18"/>
        <v>5985.3060752587398</v>
      </c>
      <c r="F83" s="1">
        <f t="shared" si="20"/>
        <v>17955.918225776219</v>
      </c>
      <c r="G83" s="2">
        <f t="shared" si="16"/>
        <v>299.26530376293698</v>
      </c>
      <c r="H83">
        <f t="shared" si="21"/>
        <v>730</v>
      </c>
      <c r="I83">
        <f t="shared" si="22"/>
        <v>2190</v>
      </c>
      <c r="J83" s="2">
        <f t="shared" si="23"/>
        <v>438</v>
      </c>
      <c r="K83" s="25">
        <f t="shared" si="29"/>
        <v>86.896551724137936</v>
      </c>
      <c r="L83" s="26">
        <f t="shared" si="24"/>
        <v>292</v>
      </c>
      <c r="M83" s="26">
        <f t="shared" ref="M83:M109" si="31">L83+K83</f>
        <v>378.89655172413791</v>
      </c>
      <c r="N83" s="2">
        <f t="shared" si="25"/>
        <v>5.7799417546414276</v>
      </c>
      <c r="O83" s="25">
        <f t="shared" si="30"/>
        <v>210</v>
      </c>
      <c r="P83" s="26">
        <f t="shared" si="26"/>
        <v>502</v>
      </c>
      <c r="Q83" s="31">
        <f t="shared" si="27"/>
        <v>4.3625498007968124</v>
      </c>
    </row>
    <row r="84" spans="3:17">
      <c r="C84">
        <f t="shared" si="28"/>
        <v>74</v>
      </c>
      <c r="D84" s="2">
        <f t="shared" si="19"/>
        <v>539.67754677328708</v>
      </c>
      <c r="E84" s="5">
        <f t="shared" si="18"/>
        <v>6524.9836220320267</v>
      </c>
      <c r="F84" s="1">
        <f t="shared" si="20"/>
        <v>19574.950866096078</v>
      </c>
      <c r="G84" s="2">
        <f t="shared" si="16"/>
        <v>326.24918110160132</v>
      </c>
      <c r="H84">
        <f t="shared" si="21"/>
        <v>740</v>
      </c>
      <c r="I84">
        <f t="shared" si="22"/>
        <v>2220</v>
      </c>
      <c r="J84" s="2">
        <f t="shared" si="23"/>
        <v>444</v>
      </c>
      <c r="K84" s="25">
        <f t="shared" si="29"/>
        <v>86.896551724137936</v>
      </c>
      <c r="L84" s="26">
        <f t="shared" si="24"/>
        <v>296</v>
      </c>
      <c r="M84" s="26">
        <f t="shared" si="31"/>
        <v>382.89655172413791</v>
      </c>
      <c r="N84" s="2">
        <f t="shared" si="25"/>
        <v>5.7979106628242079</v>
      </c>
      <c r="O84" s="25">
        <f t="shared" si="30"/>
        <v>210</v>
      </c>
      <c r="P84" s="26">
        <f t="shared" si="26"/>
        <v>506</v>
      </c>
      <c r="Q84" s="31">
        <f t="shared" si="27"/>
        <v>4.3873517786561269</v>
      </c>
    </row>
    <row r="85" spans="3:17">
      <c r="C85">
        <f t="shared" si="28"/>
        <v>75</v>
      </c>
      <c r="D85" s="2">
        <f t="shared" si="19"/>
        <v>588.24852598288294</v>
      </c>
      <c r="E85" s="5">
        <f t="shared" si="18"/>
        <v>7113.2321480149094</v>
      </c>
      <c r="F85" s="1">
        <f t="shared" si="20"/>
        <v>21339.696444044726</v>
      </c>
      <c r="G85" s="2">
        <f t="shared" si="16"/>
        <v>355.66160740074542</v>
      </c>
      <c r="H85">
        <f t="shared" si="21"/>
        <v>750</v>
      </c>
      <c r="I85">
        <f t="shared" si="22"/>
        <v>2250</v>
      </c>
      <c r="J85" s="2">
        <f t="shared" si="23"/>
        <v>450</v>
      </c>
      <c r="K85" s="25">
        <f t="shared" si="29"/>
        <v>86.896551724137936</v>
      </c>
      <c r="L85" s="26">
        <f t="shared" si="24"/>
        <v>300</v>
      </c>
      <c r="M85" s="26">
        <f t="shared" si="31"/>
        <v>386.89655172413791</v>
      </c>
      <c r="N85" s="2">
        <f t="shared" si="25"/>
        <v>5.8155080213903743</v>
      </c>
      <c r="O85" s="25">
        <f t="shared" si="30"/>
        <v>210</v>
      </c>
      <c r="P85" s="26">
        <f t="shared" si="26"/>
        <v>510</v>
      </c>
      <c r="Q85" s="31">
        <f t="shared" si="27"/>
        <v>4.4117647058823533</v>
      </c>
    </row>
    <row r="86" spans="3:17">
      <c r="C86">
        <f t="shared" si="28"/>
        <v>76</v>
      </c>
      <c r="D86" s="2">
        <f t="shared" si="19"/>
        <v>641.1908933213424</v>
      </c>
      <c r="E86" s="5">
        <f t="shared" si="18"/>
        <v>7754.423041336252</v>
      </c>
      <c r="F86" s="1">
        <f t="shared" si="20"/>
        <v>23263.269124008755</v>
      </c>
      <c r="G86" s="2">
        <f t="shared" si="16"/>
        <v>387.72115206681258</v>
      </c>
      <c r="H86">
        <f t="shared" si="21"/>
        <v>760</v>
      </c>
      <c r="I86">
        <f t="shared" si="22"/>
        <v>2280</v>
      </c>
      <c r="J86" s="2">
        <f t="shared" si="23"/>
        <v>456</v>
      </c>
      <c r="K86" s="25">
        <f t="shared" si="29"/>
        <v>86.896551724137936</v>
      </c>
      <c r="L86" s="26">
        <f t="shared" si="24"/>
        <v>304</v>
      </c>
      <c r="M86" s="26">
        <f t="shared" si="31"/>
        <v>390.89655172413791</v>
      </c>
      <c r="N86" s="2">
        <f t="shared" si="25"/>
        <v>5.8327452364149615</v>
      </c>
      <c r="O86" s="25">
        <f t="shared" si="30"/>
        <v>210</v>
      </c>
      <c r="P86" s="26">
        <f t="shared" si="26"/>
        <v>514</v>
      </c>
      <c r="Q86" s="31">
        <f t="shared" si="27"/>
        <v>4.43579766536965</v>
      </c>
    </row>
    <row r="87" spans="3:17">
      <c r="C87">
        <f t="shared" si="28"/>
        <v>77</v>
      </c>
      <c r="D87" s="2">
        <f t="shared" si="19"/>
        <v>698.89807372026326</v>
      </c>
      <c r="E87" s="5">
        <f t="shared" si="18"/>
        <v>8453.3211150565148</v>
      </c>
      <c r="F87" s="1">
        <f t="shared" si="20"/>
        <v>25359.963345169544</v>
      </c>
      <c r="G87" s="2">
        <f t="shared" ref="G87:G109" si="32">F87/$C$6</f>
        <v>422.66605575282574</v>
      </c>
      <c r="H87">
        <f t="shared" si="21"/>
        <v>770</v>
      </c>
      <c r="I87">
        <f t="shared" si="22"/>
        <v>2310</v>
      </c>
      <c r="J87" s="2">
        <f t="shared" si="23"/>
        <v>462</v>
      </c>
      <c r="K87" s="25">
        <f t="shared" si="29"/>
        <v>86.896551724137936</v>
      </c>
      <c r="L87" s="26">
        <f t="shared" si="24"/>
        <v>308</v>
      </c>
      <c r="M87" s="26">
        <f t="shared" si="31"/>
        <v>394.89655172413791</v>
      </c>
      <c r="N87" s="2">
        <f t="shared" si="25"/>
        <v>5.8496332518337413</v>
      </c>
      <c r="O87" s="25">
        <f t="shared" si="30"/>
        <v>210</v>
      </c>
      <c r="P87" s="26">
        <f t="shared" si="26"/>
        <v>518</v>
      </c>
      <c r="Q87" s="31">
        <f t="shared" si="27"/>
        <v>4.4594594594594597</v>
      </c>
    </row>
    <row r="88" spans="3:17">
      <c r="C88">
        <f t="shared" si="28"/>
        <v>78</v>
      </c>
      <c r="D88" s="2">
        <f t="shared" si="19"/>
        <v>761.79890035508697</v>
      </c>
      <c r="E88" s="5">
        <f t="shared" si="18"/>
        <v>9215.1200154116013</v>
      </c>
      <c r="F88" s="1">
        <f t="shared" si="20"/>
        <v>27645.360046234804</v>
      </c>
      <c r="G88" s="2">
        <f t="shared" si="32"/>
        <v>460.75600077058004</v>
      </c>
      <c r="H88">
        <f t="shared" si="21"/>
        <v>780</v>
      </c>
      <c r="I88">
        <f t="shared" si="22"/>
        <v>2340</v>
      </c>
      <c r="J88" s="2">
        <f t="shared" si="23"/>
        <v>468</v>
      </c>
      <c r="K88" s="25">
        <f t="shared" si="29"/>
        <v>86.896551724137936</v>
      </c>
      <c r="L88" s="26">
        <f t="shared" si="24"/>
        <v>312</v>
      </c>
      <c r="M88" s="26">
        <f t="shared" si="31"/>
        <v>398.89655172413791</v>
      </c>
      <c r="N88" s="2">
        <f t="shared" si="25"/>
        <v>5.8661825726141084</v>
      </c>
      <c r="O88" s="25">
        <f t="shared" si="30"/>
        <v>210</v>
      </c>
      <c r="P88" s="26">
        <f t="shared" si="26"/>
        <v>522</v>
      </c>
      <c r="Q88" s="31">
        <f t="shared" si="27"/>
        <v>4.4827586206896548</v>
      </c>
    </row>
    <row r="89" spans="3:17">
      <c r="C89">
        <f t="shared" si="28"/>
        <v>79</v>
      </c>
      <c r="D89" s="2">
        <f t="shared" si="19"/>
        <v>830.36080138704483</v>
      </c>
      <c r="E89" s="5">
        <f t="shared" si="18"/>
        <v>10045.480816798647</v>
      </c>
      <c r="F89" s="1">
        <f t="shared" si="20"/>
        <v>30136.442450395938</v>
      </c>
      <c r="G89" s="2">
        <f t="shared" si="32"/>
        <v>502.2740408399323</v>
      </c>
      <c r="H89">
        <f t="shared" si="21"/>
        <v>790</v>
      </c>
      <c r="I89">
        <f t="shared" si="22"/>
        <v>2370</v>
      </c>
      <c r="J89" s="2">
        <f t="shared" si="23"/>
        <v>474</v>
      </c>
      <c r="K89" s="25">
        <f t="shared" si="29"/>
        <v>86.896551724137936</v>
      </c>
      <c r="L89" s="26">
        <f t="shared" si="24"/>
        <v>316</v>
      </c>
      <c r="M89" s="26">
        <f t="shared" si="31"/>
        <v>402.89655172413791</v>
      </c>
      <c r="N89" s="2">
        <f t="shared" si="25"/>
        <v>5.8824032865457037</v>
      </c>
      <c r="O89" s="25">
        <f t="shared" si="30"/>
        <v>210</v>
      </c>
      <c r="P89" s="26">
        <f t="shared" si="26"/>
        <v>526</v>
      </c>
      <c r="Q89" s="31">
        <f t="shared" si="27"/>
        <v>4.5057034220532319</v>
      </c>
    </row>
    <row r="90" spans="3:17">
      <c r="C90">
        <f t="shared" si="28"/>
        <v>80</v>
      </c>
      <c r="D90" s="2">
        <f t="shared" si="19"/>
        <v>905.09327351187892</v>
      </c>
      <c r="E90" s="5">
        <f t="shared" si="18"/>
        <v>10950.574090310525</v>
      </c>
      <c r="F90" s="1">
        <f t="shared" si="20"/>
        <v>32851.722270931576</v>
      </c>
      <c r="G90" s="2">
        <f t="shared" si="32"/>
        <v>547.52870451552621</v>
      </c>
      <c r="H90">
        <f t="shared" si="21"/>
        <v>800</v>
      </c>
      <c r="I90">
        <f t="shared" si="22"/>
        <v>2400</v>
      </c>
      <c r="J90" s="2">
        <f t="shared" si="23"/>
        <v>480</v>
      </c>
      <c r="K90" s="25">
        <f t="shared" si="29"/>
        <v>86.896551724137936</v>
      </c>
      <c r="L90" s="26">
        <f t="shared" si="24"/>
        <v>320</v>
      </c>
      <c r="M90" s="26">
        <f t="shared" si="31"/>
        <v>406.89655172413791</v>
      </c>
      <c r="N90" s="2">
        <f t="shared" si="25"/>
        <v>5.898305084745763</v>
      </c>
      <c r="O90" s="25">
        <f t="shared" si="30"/>
        <v>210</v>
      </c>
      <c r="P90" s="26">
        <f t="shared" si="26"/>
        <v>530</v>
      </c>
      <c r="Q90" s="31">
        <f t="shared" si="27"/>
        <v>4.5283018867924527</v>
      </c>
    </row>
    <row r="91" spans="3:17">
      <c r="C91">
        <f t="shared" si="28"/>
        <v>81</v>
      </c>
      <c r="D91" s="2">
        <f t="shared" si="19"/>
        <v>986.55166812794812</v>
      </c>
      <c r="E91" s="5">
        <f t="shared" si="18"/>
        <v>11937.125758438473</v>
      </c>
      <c r="F91" s="1">
        <f t="shared" si="20"/>
        <v>35811.377275315419</v>
      </c>
      <c r="G91" s="2">
        <f t="shared" si="32"/>
        <v>596.85628792192369</v>
      </c>
      <c r="H91">
        <f t="shared" si="21"/>
        <v>810</v>
      </c>
      <c r="I91">
        <f t="shared" si="22"/>
        <v>2430</v>
      </c>
      <c r="J91" s="2">
        <f t="shared" si="23"/>
        <v>486</v>
      </c>
      <c r="K91" s="25">
        <f t="shared" si="29"/>
        <v>86.896551724137936</v>
      </c>
      <c r="L91" s="26">
        <f t="shared" si="24"/>
        <v>324</v>
      </c>
      <c r="M91" s="26">
        <f t="shared" si="31"/>
        <v>410.89655172413791</v>
      </c>
      <c r="N91" s="2">
        <f t="shared" si="25"/>
        <v>5.9138972809667676</v>
      </c>
      <c r="O91" s="25">
        <f t="shared" si="30"/>
        <v>210</v>
      </c>
      <c r="P91" s="26">
        <f t="shared" si="26"/>
        <v>534</v>
      </c>
      <c r="Q91" s="31">
        <f t="shared" si="27"/>
        <v>4.5505617977528088</v>
      </c>
    </row>
    <row r="92" spans="3:17">
      <c r="C92">
        <f t="shared" si="28"/>
        <v>82</v>
      </c>
      <c r="D92" s="2">
        <f t="shared" si="19"/>
        <v>1075.3413182594636</v>
      </c>
      <c r="E92" s="5">
        <f t="shared" si="18"/>
        <v>13012.467076697936</v>
      </c>
      <c r="F92" s="1">
        <f t="shared" si="20"/>
        <v>39037.401230093805</v>
      </c>
      <c r="G92" s="2">
        <f t="shared" si="32"/>
        <v>650.62335383489676</v>
      </c>
      <c r="H92">
        <f t="shared" si="21"/>
        <v>820</v>
      </c>
      <c r="I92">
        <f t="shared" si="22"/>
        <v>2460</v>
      </c>
      <c r="J92" s="2">
        <f t="shared" si="23"/>
        <v>492</v>
      </c>
      <c r="K92" s="25">
        <f t="shared" si="29"/>
        <v>86.896551724137936</v>
      </c>
      <c r="L92" s="26">
        <f t="shared" si="24"/>
        <v>328</v>
      </c>
      <c r="M92" s="26">
        <f t="shared" si="31"/>
        <v>414.89655172413791</v>
      </c>
      <c r="N92" s="2">
        <f t="shared" si="25"/>
        <v>5.9291888297872344</v>
      </c>
      <c r="O92" s="25">
        <f t="shared" si="30"/>
        <v>210</v>
      </c>
      <c r="P92" s="26">
        <f t="shared" si="26"/>
        <v>538</v>
      </c>
      <c r="Q92" s="31">
        <f t="shared" si="27"/>
        <v>4.5724907063197024</v>
      </c>
    </row>
    <row r="93" spans="3:17">
      <c r="C93">
        <f t="shared" si="28"/>
        <v>83</v>
      </c>
      <c r="D93" s="2">
        <f t="shared" si="19"/>
        <v>1172.1220369028154</v>
      </c>
      <c r="E93" s="5">
        <f t="shared" si="18"/>
        <v>14184.589113600752</v>
      </c>
      <c r="F93" s="1">
        <f t="shared" si="20"/>
        <v>42553.767340802253</v>
      </c>
      <c r="G93" s="2">
        <f t="shared" si="32"/>
        <v>709.22945568003752</v>
      </c>
      <c r="H93">
        <f t="shared" si="21"/>
        <v>830</v>
      </c>
      <c r="I93">
        <f t="shared" si="22"/>
        <v>2490</v>
      </c>
      <c r="J93" s="2">
        <f t="shared" si="23"/>
        <v>498</v>
      </c>
      <c r="K93" s="25">
        <f t="shared" si="29"/>
        <v>86.896551724137936</v>
      </c>
      <c r="L93" s="26">
        <f t="shared" si="24"/>
        <v>332</v>
      </c>
      <c r="M93" s="26">
        <f t="shared" si="31"/>
        <v>418.89655172413791</v>
      </c>
      <c r="N93" s="2">
        <f t="shared" si="25"/>
        <v>5.94418834376029</v>
      </c>
      <c r="O93" s="25">
        <f t="shared" si="30"/>
        <v>210</v>
      </c>
      <c r="P93" s="26">
        <f t="shared" si="26"/>
        <v>542</v>
      </c>
      <c r="Q93" s="31">
        <f t="shared" si="27"/>
        <v>4.5940959409594093</v>
      </c>
    </row>
    <row r="94" spans="3:17">
      <c r="C94">
        <f t="shared" si="28"/>
        <v>84</v>
      </c>
      <c r="D94" s="2">
        <f t="shared" si="19"/>
        <v>1277.6130202240688</v>
      </c>
      <c r="E94" s="5">
        <f t="shared" si="18"/>
        <v>15462.202133824821</v>
      </c>
      <c r="F94" s="1">
        <f t="shared" si="20"/>
        <v>46386.606401474462</v>
      </c>
      <c r="G94" s="2">
        <f t="shared" si="32"/>
        <v>773.11010669124107</v>
      </c>
      <c r="H94">
        <f t="shared" si="21"/>
        <v>840</v>
      </c>
      <c r="I94">
        <f t="shared" si="22"/>
        <v>2520</v>
      </c>
      <c r="J94" s="2">
        <f t="shared" si="23"/>
        <v>504</v>
      </c>
      <c r="K94" s="25">
        <f t="shared" si="29"/>
        <v>86.896551724137936</v>
      </c>
      <c r="L94" s="26">
        <f t="shared" si="24"/>
        <v>336</v>
      </c>
      <c r="M94" s="26">
        <f t="shared" si="31"/>
        <v>422.89655172413791</v>
      </c>
      <c r="N94" s="2">
        <f t="shared" si="25"/>
        <v>5.9589041095890414</v>
      </c>
      <c r="O94" s="25">
        <f t="shared" si="30"/>
        <v>210</v>
      </c>
      <c r="P94" s="26">
        <f t="shared" si="26"/>
        <v>546</v>
      </c>
      <c r="Q94" s="31">
        <f t="shared" si="27"/>
        <v>4.615384615384615</v>
      </c>
    </row>
    <row r="95" spans="3:17">
      <c r="C95">
        <f t="shared" si="28"/>
        <v>85</v>
      </c>
      <c r="D95" s="2">
        <f t="shared" si="19"/>
        <v>1392.598192044235</v>
      </c>
      <c r="E95" s="5">
        <f t="shared" si="18"/>
        <v>16854.800325869055</v>
      </c>
      <c r="F95" s="1">
        <f t="shared" si="20"/>
        <v>50564.400977607162</v>
      </c>
      <c r="G95" s="2">
        <f t="shared" si="32"/>
        <v>842.74001629345264</v>
      </c>
      <c r="H95">
        <f t="shared" si="21"/>
        <v>850</v>
      </c>
      <c r="I95">
        <f t="shared" si="22"/>
        <v>2550</v>
      </c>
      <c r="J95" s="2">
        <f t="shared" si="23"/>
        <v>510</v>
      </c>
      <c r="K95" s="25">
        <f t="shared" si="29"/>
        <v>86.896551724137936</v>
      </c>
      <c r="L95" s="26">
        <f t="shared" si="24"/>
        <v>340</v>
      </c>
      <c r="M95" s="26">
        <f t="shared" si="31"/>
        <v>426.89655172413791</v>
      </c>
      <c r="N95" s="2">
        <f t="shared" si="25"/>
        <v>5.9733441033925692</v>
      </c>
      <c r="O95" s="25">
        <f t="shared" si="30"/>
        <v>210</v>
      </c>
      <c r="P95" s="26">
        <f t="shared" si="26"/>
        <v>550</v>
      </c>
      <c r="Q95" s="31">
        <f t="shared" si="27"/>
        <v>4.6363636363636367</v>
      </c>
    </row>
    <row r="96" spans="3:17">
      <c r="C96">
        <f t="shared" si="28"/>
        <v>86</v>
      </c>
      <c r="D96" s="2">
        <f t="shared" si="19"/>
        <v>1517.9320293282162</v>
      </c>
      <c r="E96" s="5">
        <f t="shared" si="18"/>
        <v>18372.732355197273</v>
      </c>
      <c r="F96" s="1">
        <f t="shared" si="20"/>
        <v>55118.197065591819</v>
      </c>
      <c r="G96" s="2">
        <f t="shared" si="32"/>
        <v>918.63661775986361</v>
      </c>
      <c r="H96">
        <f t="shared" si="21"/>
        <v>860</v>
      </c>
      <c r="I96">
        <f t="shared" si="22"/>
        <v>2580</v>
      </c>
      <c r="J96" s="2">
        <f t="shared" si="23"/>
        <v>516</v>
      </c>
      <c r="K96" s="25">
        <f t="shared" si="29"/>
        <v>86.896551724137936</v>
      </c>
      <c r="L96" s="26">
        <f t="shared" si="24"/>
        <v>344</v>
      </c>
      <c r="M96" s="26">
        <f t="shared" si="31"/>
        <v>430.89655172413791</v>
      </c>
      <c r="N96" s="2">
        <f t="shared" si="25"/>
        <v>5.9875160051216394</v>
      </c>
      <c r="O96" s="25">
        <f t="shared" si="30"/>
        <v>210</v>
      </c>
      <c r="P96" s="26">
        <f t="shared" si="26"/>
        <v>554</v>
      </c>
      <c r="Q96" s="31">
        <f t="shared" si="27"/>
        <v>4.6570397111913353</v>
      </c>
    </row>
    <row r="97" spans="3:17">
      <c r="C97">
        <f t="shared" si="28"/>
        <v>87</v>
      </c>
      <c r="D97" s="2">
        <f t="shared" si="19"/>
        <v>1654.5459119677557</v>
      </c>
      <c r="E97" s="5">
        <f t="shared" si="18"/>
        <v>20027.278267165028</v>
      </c>
      <c r="F97" s="1">
        <f t="shared" si="20"/>
        <v>60081.834801495083</v>
      </c>
      <c r="G97" s="2">
        <f t="shared" si="32"/>
        <v>1001.3639133582514</v>
      </c>
      <c r="H97">
        <f t="shared" si="21"/>
        <v>870</v>
      </c>
      <c r="I97">
        <f t="shared" si="22"/>
        <v>2610</v>
      </c>
      <c r="J97" s="2">
        <f t="shared" si="23"/>
        <v>522</v>
      </c>
      <c r="K97" s="25">
        <f t="shared" si="29"/>
        <v>86.896551724137936</v>
      </c>
      <c r="L97" s="26">
        <f t="shared" si="24"/>
        <v>348</v>
      </c>
      <c r="M97" s="26">
        <f t="shared" si="31"/>
        <v>434.89655172413791</v>
      </c>
      <c r="N97" s="2">
        <f t="shared" si="25"/>
        <v>6.0014272121788776</v>
      </c>
      <c r="O97" s="25">
        <f t="shared" si="30"/>
        <v>210</v>
      </c>
      <c r="P97" s="26">
        <f t="shared" si="26"/>
        <v>558</v>
      </c>
      <c r="Q97" s="31">
        <f t="shared" si="27"/>
        <v>4.67741935483871</v>
      </c>
    </row>
    <row r="98" spans="3:17">
      <c r="C98">
        <f t="shared" si="28"/>
        <v>88</v>
      </c>
      <c r="D98" s="2">
        <f t="shared" si="19"/>
        <v>1803.4550440448538</v>
      </c>
      <c r="E98" s="5">
        <f t="shared" si="18"/>
        <v>21830.733311209882</v>
      </c>
      <c r="F98" s="1">
        <f t="shared" si="20"/>
        <v>65492.199933629643</v>
      </c>
      <c r="G98" s="2">
        <f t="shared" si="32"/>
        <v>1091.5366655604942</v>
      </c>
      <c r="H98">
        <f t="shared" si="21"/>
        <v>880</v>
      </c>
      <c r="I98">
        <f t="shared" si="22"/>
        <v>2640</v>
      </c>
      <c r="J98" s="2">
        <f t="shared" si="23"/>
        <v>528</v>
      </c>
      <c r="K98" s="25">
        <f t="shared" si="29"/>
        <v>86.896551724137936</v>
      </c>
      <c r="L98" s="26">
        <f t="shared" si="24"/>
        <v>352</v>
      </c>
      <c r="M98" s="26">
        <f t="shared" si="31"/>
        <v>438.89655172413791</v>
      </c>
      <c r="N98" s="2">
        <f t="shared" si="25"/>
        <v>6.0150848522941551</v>
      </c>
      <c r="O98" s="25">
        <f t="shared" si="30"/>
        <v>210</v>
      </c>
      <c r="P98" s="26">
        <f t="shared" si="26"/>
        <v>562</v>
      </c>
      <c r="Q98" s="31">
        <f t="shared" si="27"/>
        <v>4.697508896797153</v>
      </c>
    </row>
    <row r="99" spans="3:17">
      <c r="C99">
        <f t="shared" si="28"/>
        <v>89</v>
      </c>
      <c r="D99" s="2">
        <f t="shared" si="19"/>
        <v>1965.7659980088908</v>
      </c>
      <c r="E99" s="5">
        <f t="shared" si="18"/>
        <v>23796.499309218772</v>
      </c>
      <c r="F99" s="1">
        <f t="shared" si="20"/>
        <v>71389.49792765631</v>
      </c>
      <c r="G99" s="2">
        <f t="shared" si="32"/>
        <v>1189.8249654609385</v>
      </c>
      <c r="H99">
        <f t="shared" si="21"/>
        <v>890</v>
      </c>
      <c r="I99">
        <f t="shared" si="22"/>
        <v>2670</v>
      </c>
      <c r="J99" s="2">
        <f t="shared" si="23"/>
        <v>534</v>
      </c>
      <c r="K99" s="25">
        <f t="shared" si="29"/>
        <v>86.896551724137936</v>
      </c>
      <c r="L99" s="26">
        <f t="shared" si="24"/>
        <v>356</v>
      </c>
      <c r="M99" s="26">
        <f t="shared" si="31"/>
        <v>442.89655172413791</v>
      </c>
      <c r="N99" s="2">
        <f t="shared" si="25"/>
        <v>6.0284957957022733</v>
      </c>
      <c r="O99" s="25">
        <f t="shared" si="30"/>
        <v>210</v>
      </c>
      <c r="P99" s="26">
        <f t="shared" si="26"/>
        <v>566</v>
      </c>
      <c r="Q99" s="31">
        <f t="shared" si="27"/>
        <v>4.7173144876325086</v>
      </c>
    </row>
    <row r="100" spans="3:17">
      <c r="C100">
        <f t="shared" si="28"/>
        <v>90</v>
      </c>
      <c r="D100" s="2">
        <f t="shared" si="19"/>
        <v>2142.6849378296911</v>
      </c>
      <c r="E100" s="5">
        <f t="shared" si="18"/>
        <v>25939.184247048463</v>
      </c>
      <c r="F100" s="1">
        <f t="shared" si="20"/>
        <v>77817.552741145395</v>
      </c>
      <c r="G100" s="2">
        <f t="shared" si="32"/>
        <v>1296.9592123524233</v>
      </c>
      <c r="H100">
        <f t="shared" si="21"/>
        <v>900</v>
      </c>
      <c r="I100">
        <f t="shared" si="22"/>
        <v>2700</v>
      </c>
      <c r="J100" s="2">
        <f t="shared" si="23"/>
        <v>540</v>
      </c>
      <c r="K100" s="25">
        <f t="shared" si="29"/>
        <v>86.896551724137936</v>
      </c>
      <c r="L100" s="26">
        <f t="shared" si="24"/>
        <v>360</v>
      </c>
      <c r="M100" s="26">
        <f t="shared" si="31"/>
        <v>446.89655172413791</v>
      </c>
      <c r="N100" s="2">
        <f t="shared" si="25"/>
        <v>6.041666666666667</v>
      </c>
      <c r="O100" s="25">
        <f t="shared" si="30"/>
        <v>210</v>
      </c>
      <c r="P100" s="26">
        <f t="shared" si="26"/>
        <v>570</v>
      </c>
      <c r="Q100" s="31">
        <f t="shared" si="27"/>
        <v>4.7368421052631575</v>
      </c>
    </row>
    <row r="101" spans="3:17">
      <c r="C101">
        <f t="shared" si="28"/>
        <v>91</v>
      </c>
      <c r="D101" s="2">
        <f t="shared" si="19"/>
        <v>2335.5265822343636</v>
      </c>
      <c r="E101" s="5">
        <f t="shared" si="18"/>
        <v>28274.710829282827</v>
      </c>
      <c r="F101" s="1">
        <f t="shared" si="20"/>
        <v>84824.132487848488</v>
      </c>
      <c r="G101" s="2">
        <f t="shared" si="32"/>
        <v>1413.7355414641415</v>
      </c>
      <c r="H101">
        <f t="shared" si="21"/>
        <v>910</v>
      </c>
      <c r="I101">
        <f t="shared" si="22"/>
        <v>2730</v>
      </c>
      <c r="J101" s="2">
        <f t="shared" si="23"/>
        <v>546</v>
      </c>
      <c r="K101" s="25">
        <f t="shared" si="29"/>
        <v>86.896551724137936</v>
      </c>
      <c r="L101" s="26">
        <f t="shared" si="24"/>
        <v>364</v>
      </c>
      <c r="M101" s="26">
        <f t="shared" si="31"/>
        <v>450.89655172413791</v>
      </c>
      <c r="N101" s="2">
        <f t="shared" si="25"/>
        <v>6.0546038543897218</v>
      </c>
      <c r="O101" s="25">
        <f t="shared" si="30"/>
        <v>210</v>
      </c>
      <c r="P101" s="26">
        <f t="shared" si="26"/>
        <v>574</v>
      </c>
      <c r="Q101" s="31">
        <f t="shared" si="27"/>
        <v>4.7560975609756095</v>
      </c>
    </row>
    <row r="102" spans="3:17">
      <c r="C102">
        <f t="shared" si="28"/>
        <v>92</v>
      </c>
      <c r="D102" s="2">
        <f t="shared" si="19"/>
        <v>2545.7239746354567</v>
      </c>
      <c r="E102" s="5">
        <f t="shared" ref="E102:E109" si="33">D102+E101</f>
        <v>30820.434803918284</v>
      </c>
      <c r="F102" s="1">
        <f t="shared" si="20"/>
        <v>92461.304411754856</v>
      </c>
      <c r="G102" s="2">
        <f t="shared" si="32"/>
        <v>1541.0217401959142</v>
      </c>
      <c r="H102">
        <f t="shared" si="21"/>
        <v>920</v>
      </c>
      <c r="I102">
        <f t="shared" si="22"/>
        <v>2760</v>
      </c>
      <c r="J102" s="2">
        <f t="shared" si="23"/>
        <v>552</v>
      </c>
      <c r="K102" s="25">
        <f t="shared" si="29"/>
        <v>86.896551724137936</v>
      </c>
      <c r="L102" s="26">
        <f t="shared" si="24"/>
        <v>368</v>
      </c>
      <c r="M102" s="26">
        <f t="shared" si="31"/>
        <v>454.89655172413791</v>
      </c>
      <c r="N102" s="2">
        <f t="shared" si="25"/>
        <v>6.067313523347484</v>
      </c>
      <c r="O102" s="25">
        <f t="shared" si="30"/>
        <v>210</v>
      </c>
      <c r="P102" s="26">
        <f t="shared" si="26"/>
        <v>578</v>
      </c>
      <c r="Q102" s="31">
        <f t="shared" si="27"/>
        <v>4.7750865051903117</v>
      </c>
    </row>
    <row r="103" spans="3:17">
      <c r="C103">
        <f t="shared" si="28"/>
        <v>93</v>
      </c>
      <c r="D103" s="2">
        <f t="shared" si="19"/>
        <v>2774.839132352648</v>
      </c>
      <c r="E103" s="5">
        <f t="shared" si="33"/>
        <v>33595.273936270933</v>
      </c>
      <c r="F103" s="1">
        <f t="shared" si="20"/>
        <v>100785.82180881279</v>
      </c>
      <c r="G103" s="2">
        <f t="shared" si="32"/>
        <v>1679.7636968135464</v>
      </c>
      <c r="H103">
        <f t="shared" si="21"/>
        <v>930</v>
      </c>
      <c r="I103">
        <f t="shared" si="22"/>
        <v>2790</v>
      </c>
      <c r="J103" s="2">
        <f t="shared" si="23"/>
        <v>558</v>
      </c>
      <c r="K103" s="25">
        <f t="shared" si="29"/>
        <v>86.896551724137936</v>
      </c>
      <c r="L103" s="26">
        <f t="shared" si="24"/>
        <v>372</v>
      </c>
      <c r="M103" s="26">
        <f t="shared" si="31"/>
        <v>458.89655172413791</v>
      </c>
      <c r="N103" s="2">
        <f t="shared" si="25"/>
        <v>6.0798016230838599</v>
      </c>
      <c r="O103" s="25">
        <f t="shared" si="30"/>
        <v>210</v>
      </c>
      <c r="P103" s="26">
        <f t="shared" si="26"/>
        <v>582</v>
      </c>
      <c r="Q103" s="31">
        <f t="shared" si="27"/>
        <v>4.7938144329896906</v>
      </c>
    </row>
    <row r="104" spans="3:17">
      <c r="C104">
        <f t="shared" si="28"/>
        <v>94</v>
      </c>
      <c r="D104" s="2">
        <f t="shared" si="19"/>
        <v>3024.5746542643865</v>
      </c>
      <c r="E104" s="5">
        <f t="shared" si="33"/>
        <v>36619.848590535315</v>
      </c>
      <c r="F104" s="1">
        <f t="shared" si="20"/>
        <v>109859.54577160595</v>
      </c>
      <c r="G104" s="2">
        <f t="shared" si="32"/>
        <v>1830.9924295267658</v>
      </c>
      <c r="H104">
        <f t="shared" si="21"/>
        <v>940</v>
      </c>
      <c r="I104">
        <f t="shared" si="22"/>
        <v>2820</v>
      </c>
      <c r="J104" s="2">
        <f t="shared" si="23"/>
        <v>564</v>
      </c>
      <c r="K104" s="25">
        <f t="shared" si="29"/>
        <v>86.896551724137936</v>
      </c>
      <c r="L104" s="26">
        <f t="shared" si="24"/>
        <v>376</v>
      </c>
      <c r="M104" s="26">
        <f t="shared" si="31"/>
        <v>462.89655172413791</v>
      </c>
      <c r="N104" s="2">
        <f t="shared" si="25"/>
        <v>6.0920738974970208</v>
      </c>
      <c r="O104" s="25">
        <f t="shared" si="30"/>
        <v>210</v>
      </c>
      <c r="P104" s="26">
        <f t="shared" si="26"/>
        <v>586</v>
      </c>
      <c r="Q104" s="31">
        <f t="shared" si="27"/>
        <v>4.8122866894197953</v>
      </c>
    </row>
    <row r="105" spans="3:17">
      <c r="C105">
        <f t="shared" si="28"/>
        <v>95</v>
      </c>
      <c r="D105" s="2">
        <f t="shared" si="19"/>
        <v>3296.7863731481816</v>
      </c>
      <c r="E105" s="5">
        <f t="shared" si="33"/>
        <v>39916.6349636835</v>
      </c>
      <c r="F105" s="1">
        <f t="shared" si="20"/>
        <v>119749.90489105051</v>
      </c>
      <c r="G105" s="2">
        <f t="shared" si="32"/>
        <v>1995.8317481841752</v>
      </c>
      <c r="H105">
        <f t="shared" si="21"/>
        <v>950</v>
      </c>
      <c r="I105">
        <f t="shared" si="22"/>
        <v>2850</v>
      </c>
      <c r="J105" s="2">
        <f t="shared" si="23"/>
        <v>570</v>
      </c>
      <c r="K105" s="25">
        <f t="shared" si="29"/>
        <v>86.896551724137936</v>
      </c>
      <c r="L105" s="26">
        <f t="shared" si="24"/>
        <v>380</v>
      </c>
      <c r="M105" s="26">
        <f t="shared" si="31"/>
        <v>466.89655172413791</v>
      </c>
      <c r="N105" s="2">
        <f t="shared" si="25"/>
        <v>6.1041358936484498</v>
      </c>
      <c r="O105" s="25">
        <f t="shared" si="30"/>
        <v>210</v>
      </c>
      <c r="P105" s="26">
        <f t="shared" si="26"/>
        <v>590</v>
      </c>
      <c r="Q105" s="31">
        <f t="shared" si="27"/>
        <v>4.8305084745762707</v>
      </c>
    </row>
    <row r="106" spans="3:17">
      <c r="C106">
        <f t="shared" si="28"/>
        <v>96</v>
      </c>
      <c r="D106" s="2">
        <f t="shared" si="19"/>
        <v>3593.4971467315181</v>
      </c>
      <c r="E106" s="5">
        <f t="shared" si="33"/>
        <v>43510.132110415019</v>
      </c>
      <c r="F106" s="1">
        <f t="shared" si="20"/>
        <v>130530.39633124505</v>
      </c>
      <c r="G106" s="2">
        <f t="shared" si="32"/>
        <v>2175.5066055207508</v>
      </c>
      <c r="H106">
        <f t="shared" si="21"/>
        <v>960</v>
      </c>
      <c r="I106">
        <f t="shared" si="22"/>
        <v>2880</v>
      </c>
      <c r="J106" s="2">
        <f t="shared" si="23"/>
        <v>576</v>
      </c>
      <c r="K106" s="25">
        <f t="shared" si="29"/>
        <v>86.896551724137936</v>
      </c>
      <c r="L106" s="26">
        <f t="shared" si="24"/>
        <v>384</v>
      </c>
      <c r="M106" s="26">
        <f t="shared" si="31"/>
        <v>470.89655172413791</v>
      </c>
      <c r="N106" s="2">
        <f t="shared" si="25"/>
        <v>6.1159929701230231</v>
      </c>
      <c r="O106" s="25">
        <f t="shared" si="30"/>
        <v>210</v>
      </c>
      <c r="P106" s="26">
        <f t="shared" si="26"/>
        <v>594</v>
      </c>
      <c r="Q106" s="31">
        <f t="shared" si="27"/>
        <v>4.8484848484848486</v>
      </c>
    </row>
    <row r="107" spans="3:17">
      <c r="C107">
        <f t="shared" si="28"/>
        <v>97</v>
      </c>
      <c r="D107" s="2">
        <f t="shared" si="19"/>
        <v>3916.9118899373552</v>
      </c>
      <c r="E107" s="5">
        <f t="shared" si="33"/>
        <v>47427.044000352376</v>
      </c>
      <c r="F107" s="1">
        <f t="shared" si="20"/>
        <v>142281.13200105712</v>
      </c>
      <c r="G107" s="2">
        <f t="shared" si="32"/>
        <v>2371.3522000176185</v>
      </c>
      <c r="H107">
        <f t="shared" si="21"/>
        <v>970</v>
      </c>
      <c r="I107">
        <f t="shared" si="22"/>
        <v>2910</v>
      </c>
      <c r="J107" s="2">
        <f t="shared" si="23"/>
        <v>582</v>
      </c>
      <c r="K107" s="25">
        <f t="shared" si="29"/>
        <v>86.896551724137936</v>
      </c>
      <c r="L107" s="26">
        <f t="shared" si="24"/>
        <v>388</v>
      </c>
      <c r="M107" s="26">
        <f t="shared" si="31"/>
        <v>474.89655172413791</v>
      </c>
      <c r="N107" s="2">
        <f t="shared" si="25"/>
        <v>6.1276503049665996</v>
      </c>
      <c r="O107" s="25">
        <f t="shared" si="30"/>
        <v>210</v>
      </c>
      <c r="P107" s="26">
        <f t="shared" si="26"/>
        <v>598</v>
      </c>
      <c r="Q107" s="31">
        <f t="shared" si="27"/>
        <v>4.8662207357859533</v>
      </c>
    </row>
    <row r="108" spans="3:17">
      <c r="C108">
        <f t="shared" si="28"/>
        <v>98</v>
      </c>
      <c r="D108" s="2">
        <f t="shared" si="19"/>
        <v>4269.4339600317171</v>
      </c>
      <c r="E108" s="5">
        <f t="shared" si="33"/>
        <v>51696.477960384094</v>
      </c>
      <c r="F108" s="1">
        <f t="shared" si="20"/>
        <v>155089.43388115228</v>
      </c>
      <c r="G108" s="2">
        <f t="shared" si="32"/>
        <v>2584.8238980192045</v>
      </c>
      <c r="H108">
        <f t="shared" si="21"/>
        <v>980</v>
      </c>
      <c r="I108">
        <f t="shared" si="22"/>
        <v>2940</v>
      </c>
      <c r="J108" s="2">
        <f t="shared" si="23"/>
        <v>588</v>
      </c>
      <c r="K108" s="25">
        <f t="shared" si="29"/>
        <v>86.896551724137936</v>
      </c>
      <c r="L108" s="26">
        <f t="shared" si="24"/>
        <v>392</v>
      </c>
      <c r="M108" s="26">
        <f t="shared" si="31"/>
        <v>478.89655172413791</v>
      </c>
      <c r="N108" s="2">
        <f t="shared" si="25"/>
        <v>6.1391129032258069</v>
      </c>
      <c r="O108" s="25">
        <f t="shared" si="30"/>
        <v>210</v>
      </c>
      <c r="P108" s="26">
        <f t="shared" si="26"/>
        <v>602</v>
      </c>
      <c r="Q108" s="31">
        <f t="shared" si="27"/>
        <v>4.8837209302325579</v>
      </c>
    </row>
    <row r="109" spans="3:17">
      <c r="C109">
        <f t="shared" si="28"/>
        <v>99</v>
      </c>
      <c r="D109" s="2">
        <f t="shared" si="19"/>
        <v>4653.683016434572</v>
      </c>
      <c r="E109" s="5">
        <f t="shared" si="33"/>
        <v>56350.160976818668</v>
      </c>
      <c r="F109" s="1">
        <f t="shared" si="20"/>
        <v>169050.482930456</v>
      </c>
      <c r="G109" s="2">
        <f t="shared" si="32"/>
        <v>2817.5080488409335</v>
      </c>
      <c r="H109">
        <f t="shared" si="21"/>
        <v>990</v>
      </c>
      <c r="I109">
        <f t="shared" si="22"/>
        <v>2970</v>
      </c>
      <c r="J109" s="2">
        <f t="shared" si="23"/>
        <v>594</v>
      </c>
      <c r="K109" s="25">
        <f t="shared" si="29"/>
        <v>86.896551724137936</v>
      </c>
      <c r="L109" s="26">
        <f t="shared" si="24"/>
        <v>396</v>
      </c>
      <c r="M109" s="26">
        <f t="shared" si="31"/>
        <v>482.89655172413791</v>
      </c>
      <c r="N109" s="2">
        <f t="shared" si="25"/>
        <v>6.1503856041131106</v>
      </c>
      <c r="O109" s="25">
        <f t="shared" si="30"/>
        <v>210</v>
      </c>
      <c r="P109" s="26">
        <f t="shared" si="26"/>
        <v>606</v>
      </c>
      <c r="Q109" s="31">
        <f t="shared" si="27"/>
        <v>4.9009900990099009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最初のユーザーストーリー</vt:lpstr>
      <vt:lpstr>ユーザーストーリー(Vlookup)</vt:lpstr>
      <vt:lpstr>成長リソース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岩崎 啓眞</cp:lastModifiedBy>
  <dcterms:created xsi:type="dcterms:W3CDTF">2014-11-27T04:39:47Z</dcterms:created>
  <dcterms:modified xsi:type="dcterms:W3CDTF">2015-08-07T12:13:52Z</dcterms:modified>
</cp:coreProperties>
</file>