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D:\Users\wasaki\Dropbox\DOC\gamelife\D2015-08\"/>
    </mc:Choice>
  </mc:AlternateContent>
  <bookViews>
    <workbookView xWindow="0" yWindow="0" windowWidth="20475" windowHeight="11445" activeTab="2"/>
  </bookViews>
  <sheets>
    <sheet name="最初のユーザーストーリー" sheetId="14" r:id="rId1"/>
    <sheet name="ユーザーストーリー(Vlookup)" sheetId="12" r:id="rId2"/>
    <sheet name="成長リソース" sheetId="11" r:id="rId3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9" i="11" l="1"/>
  <c r="J10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G58" i="11"/>
  <c r="I58" i="11"/>
  <c r="K58" i="11"/>
  <c r="G22" i="11"/>
  <c r="I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L58" i="11"/>
  <c r="H58" i="11"/>
  <c r="M58" i="11"/>
  <c r="C59" i="11"/>
  <c r="F15" i="12"/>
  <c r="G56" i="11"/>
  <c r="I56" i="11"/>
  <c r="K56" i="11"/>
  <c r="L56" i="11"/>
  <c r="H56" i="11"/>
  <c r="M56" i="11"/>
  <c r="F14" i="12"/>
  <c r="G53" i="11"/>
  <c r="I53" i="11"/>
  <c r="K53" i="11"/>
  <c r="L53" i="11"/>
  <c r="H53" i="11"/>
  <c r="M53" i="11"/>
  <c r="F13" i="12"/>
  <c r="G48" i="11"/>
  <c r="I48" i="11"/>
  <c r="K48" i="11"/>
  <c r="L48" i="11"/>
  <c r="H48" i="11"/>
  <c r="M48" i="11"/>
  <c r="F12" i="12"/>
  <c r="G43" i="11"/>
  <c r="I43" i="11"/>
  <c r="K43" i="11"/>
  <c r="L43" i="11"/>
  <c r="H43" i="11"/>
  <c r="M43" i="11"/>
  <c r="F11" i="12"/>
  <c r="G38" i="11"/>
  <c r="I38" i="11"/>
  <c r="K38" i="11"/>
  <c r="L38" i="11"/>
  <c r="H38" i="11"/>
  <c r="M38" i="11"/>
  <c r="F10" i="12"/>
  <c r="G33" i="11"/>
  <c r="I33" i="11"/>
  <c r="K33" i="11"/>
  <c r="L33" i="11"/>
  <c r="H33" i="11"/>
  <c r="M33" i="11"/>
  <c r="F9" i="12"/>
  <c r="G28" i="11"/>
  <c r="I28" i="11"/>
  <c r="K28" i="11"/>
  <c r="L28" i="11"/>
  <c r="H28" i="11"/>
  <c r="M28" i="11"/>
  <c r="F8" i="12"/>
  <c r="G23" i="11"/>
  <c r="I23" i="11"/>
  <c r="K23" i="11"/>
  <c r="L23" i="11"/>
  <c r="H23" i="11"/>
  <c r="M23" i="11"/>
  <c r="F7" i="12"/>
  <c r="G18" i="11"/>
  <c r="I18" i="11"/>
  <c r="K18" i="11"/>
  <c r="J18" i="11"/>
  <c r="L18" i="11"/>
  <c r="H18" i="11"/>
  <c r="M18" i="11"/>
  <c r="F6" i="12"/>
  <c r="G13" i="11"/>
  <c r="I13" i="11"/>
  <c r="K13" i="11"/>
  <c r="J13" i="11"/>
  <c r="L13" i="11"/>
  <c r="H13" i="11"/>
  <c r="M13" i="11"/>
  <c r="F5" i="12"/>
  <c r="G10" i="11"/>
  <c r="I10" i="11"/>
  <c r="K10" i="11"/>
  <c r="L10" i="11"/>
  <c r="H10" i="11"/>
  <c r="M10" i="11"/>
  <c r="F4" i="12"/>
  <c r="G9" i="11"/>
  <c r="I9" i="11"/>
  <c r="L9" i="11"/>
  <c r="H9" i="11"/>
  <c r="M9" i="11"/>
  <c r="F3" i="12"/>
  <c r="C3" i="12"/>
  <c r="G57" i="11"/>
  <c r="I57" i="11"/>
  <c r="K57" i="11"/>
  <c r="L57" i="11"/>
  <c r="H57" i="11"/>
  <c r="M57" i="11"/>
  <c r="G55" i="11"/>
  <c r="I55" i="11"/>
  <c r="K55" i="11"/>
  <c r="L55" i="11"/>
  <c r="H55" i="11"/>
  <c r="M55" i="11"/>
  <c r="G54" i="11"/>
  <c r="I54" i="11"/>
  <c r="K54" i="11"/>
  <c r="L54" i="11"/>
  <c r="H54" i="11"/>
  <c r="M54" i="11"/>
  <c r="G52" i="11"/>
  <c r="I52" i="11"/>
  <c r="K52" i="11"/>
  <c r="L52" i="11"/>
  <c r="H52" i="11"/>
  <c r="M52" i="11"/>
  <c r="G51" i="11"/>
  <c r="I51" i="11"/>
  <c r="K51" i="11"/>
  <c r="L51" i="11"/>
  <c r="H51" i="11"/>
  <c r="M51" i="11"/>
  <c r="G50" i="11"/>
  <c r="I50" i="11"/>
  <c r="K50" i="11"/>
  <c r="L50" i="11"/>
  <c r="H50" i="11"/>
  <c r="M50" i="11"/>
  <c r="G49" i="11"/>
  <c r="I49" i="11"/>
  <c r="K49" i="11"/>
  <c r="L49" i="11"/>
  <c r="H49" i="11"/>
  <c r="M49" i="11"/>
  <c r="G47" i="11"/>
  <c r="I47" i="11"/>
  <c r="K47" i="11"/>
  <c r="L47" i="11"/>
  <c r="H47" i="11"/>
  <c r="M47" i="11"/>
  <c r="G46" i="11"/>
  <c r="I46" i="11"/>
  <c r="K46" i="11"/>
  <c r="L46" i="11"/>
  <c r="H46" i="11"/>
  <c r="M46" i="11"/>
  <c r="G45" i="11"/>
  <c r="I45" i="11"/>
  <c r="K45" i="11"/>
  <c r="L45" i="11"/>
  <c r="H45" i="11"/>
  <c r="M45" i="11"/>
  <c r="G44" i="11"/>
  <c r="I44" i="11"/>
  <c r="K44" i="11"/>
  <c r="L44" i="11"/>
  <c r="H44" i="11"/>
  <c r="M44" i="11"/>
  <c r="G42" i="11"/>
  <c r="I42" i="11"/>
  <c r="K42" i="11"/>
  <c r="L42" i="11"/>
  <c r="H42" i="11"/>
  <c r="M42" i="11"/>
  <c r="G41" i="11"/>
  <c r="I41" i="11"/>
  <c r="K41" i="11"/>
  <c r="L41" i="11"/>
  <c r="H41" i="11"/>
  <c r="M41" i="11"/>
  <c r="G40" i="11"/>
  <c r="I40" i="11"/>
  <c r="K40" i="11"/>
  <c r="L40" i="11"/>
  <c r="H40" i="11"/>
  <c r="M40" i="11"/>
  <c r="G39" i="11"/>
  <c r="I39" i="11"/>
  <c r="K39" i="11"/>
  <c r="L39" i="11"/>
  <c r="H39" i="11"/>
  <c r="M39" i="11"/>
  <c r="G37" i="11"/>
  <c r="I37" i="11"/>
  <c r="K37" i="11"/>
  <c r="L37" i="11"/>
  <c r="H37" i="11"/>
  <c r="M37" i="11"/>
  <c r="G36" i="11"/>
  <c r="I36" i="11"/>
  <c r="K36" i="11"/>
  <c r="L36" i="11"/>
  <c r="H36" i="11"/>
  <c r="M36" i="11"/>
  <c r="G35" i="11"/>
  <c r="I35" i="11"/>
  <c r="K35" i="11"/>
  <c r="L35" i="11"/>
  <c r="H35" i="11"/>
  <c r="M35" i="11"/>
  <c r="G34" i="11"/>
  <c r="I34" i="11"/>
  <c r="K34" i="11"/>
  <c r="L34" i="11"/>
  <c r="H34" i="11"/>
  <c r="M34" i="11"/>
  <c r="G32" i="11"/>
  <c r="I32" i="11"/>
  <c r="K32" i="11"/>
  <c r="L32" i="11"/>
  <c r="H32" i="11"/>
  <c r="M32" i="11"/>
  <c r="G31" i="11"/>
  <c r="I31" i="11"/>
  <c r="K31" i="11"/>
  <c r="L31" i="11"/>
  <c r="H31" i="11"/>
  <c r="M31" i="11"/>
  <c r="G30" i="11"/>
  <c r="I30" i="11"/>
  <c r="K30" i="11"/>
  <c r="L30" i="11"/>
  <c r="H30" i="11"/>
  <c r="M30" i="11"/>
  <c r="G29" i="11"/>
  <c r="I29" i="11"/>
  <c r="K29" i="11"/>
  <c r="L29" i="11"/>
  <c r="H29" i="11"/>
  <c r="M29" i="11"/>
  <c r="G27" i="11"/>
  <c r="I27" i="11"/>
  <c r="K27" i="11"/>
  <c r="L27" i="11"/>
  <c r="H27" i="11"/>
  <c r="M27" i="11"/>
  <c r="G26" i="11"/>
  <c r="I26" i="11"/>
  <c r="K26" i="11"/>
  <c r="L26" i="11"/>
  <c r="H26" i="11"/>
  <c r="M26" i="11"/>
  <c r="G25" i="11"/>
  <c r="I25" i="11"/>
  <c r="K25" i="11"/>
  <c r="L25" i="11"/>
  <c r="H25" i="11"/>
  <c r="M25" i="11"/>
  <c r="G24" i="11"/>
  <c r="I24" i="11"/>
  <c r="K24" i="11"/>
  <c r="L24" i="11"/>
  <c r="H24" i="11"/>
  <c r="M24" i="11"/>
  <c r="K22" i="11"/>
  <c r="J19" i="11"/>
  <c r="J20" i="11"/>
  <c r="J21" i="11"/>
  <c r="J22" i="11"/>
  <c r="L22" i="11"/>
  <c r="H22" i="11"/>
  <c r="M22" i="11"/>
  <c r="G21" i="11"/>
  <c r="I21" i="11"/>
  <c r="K21" i="11"/>
  <c r="L21" i="11"/>
  <c r="H21" i="11"/>
  <c r="M21" i="11"/>
  <c r="G20" i="11"/>
  <c r="I20" i="11"/>
  <c r="K20" i="11"/>
  <c r="L20" i="11"/>
  <c r="H20" i="11"/>
  <c r="M20" i="11"/>
  <c r="G19" i="11"/>
  <c r="I19" i="11"/>
  <c r="K19" i="11"/>
  <c r="L19" i="11"/>
  <c r="H19" i="11"/>
  <c r="M19" i="11"/>
  <c r="G17" i="11"/>
  <c r="I17" i="11"/>
  <c r="K17" i="11"/>
  <c r="J14" i="11"/>
  <c r="J15" i="11"/>
  <c r="J16" i="11"/>
  <c r="J17" i="11"/>
  <c r="L17" i="11"/>
  <c r="H17" i="11"/>
  <c r="M17" i="11"/>
  <c r="G16" i="11"/>
  <c r="I16" i="11"/>
  <c r="K16" i="11"/>
  <c r="L16" i="11"/>
  <c r="H16" i="11"/>
  <c r="M16" i="11"/>
  <c r="G15" i="11"/>
  <c r="I15" i="11"/>
  <c r="K15" i="11"/>
  <c r="L15" i="11"/>
  <c r="H15" i="11"/>
  <c r="M15" i="11"/>
  <c r="G14" i="11"/>
  <c r="I14" i="11"/>
  <c r="K14" i="11"/>
  <c r="L14" i="11"/>
  <c r="H14" i="11"/>
  <c r="M14" i="11"/>
  <c r="G12" i="11"/>
  <c r="H12" i="11"/>
  <c r="I12" i="11"/>
  <c r="K12" i="11"/>
  <c r="J11" i="11"/>
  <c r="J12" i="11"/>
  <c r="L12" i="11"/>
  <c r="M12" i="11"/>
  <c r="G11" i="11"/>
  <c r="H11" i="11"/>
  <c r="I11" i="11"/>
  <c r="K11" i="11"/>
  <c r="L11" i="11"/>
  <c r="M11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G107" i="11"/>
  <c r="G106" i="11"/>
  <c r="G105" i="11"/>
  <c r="G104" i="11"/>
  <c r="G103" i="11"/>
  <c r="G102" i="11"/>
  <c r="G101" i="11"/>
  <c r="G100" i="11"/>
  <c r="G99" i="11"/>
  <c r="G98" i="11"/>
  <c r="G97" i="11"/>
  <c r="G96" i="11"/>
  <c r="G95" i="11"/>
  <c r="G94" i="11"/>
  <c r="G93" i="11"/>
  <c r="G92" i="11"/>
  <c r="G91" i="11"/>
  <c r="G90" i="11"/>
  <c r="G89" i="11"/>
  <c r="G88" i="11"/>
  <c r="G87" i="11"/>
  <c r="G86" i="11"/>
  <c r="G85" i="11"/>
  <c r="G84" i="11"/>
  <c r="G83" i="11"/>
  <c r="G82" i="11"/>
  <c r="G81" i="11"/>
  <c r="G80" i="11"/>
  <c r="G79" i="11"/>
  <c r="G78" i="11"/>
  <c r="G77" i="11"/>
  <c r="G76" i="1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F57" i="11"/>
  <c r="C15" i="12"/>
  <c r="F55" i="11"/>
  <c r="C14" i="12"/>
  <c r="D15" i="12"/>
  <c r="F52" i="11"/>
  <c r="C13" i="12"/>
  <c r="D14" i="12"/>
  <c r="F47" i="11"/>
  <c r="C12" i="12"/>
  <c r="D13" i="12"/>
  <c r="F42" i="11"/>
  <c r="C11" i="12"/>
  <c r="D12" i="12"/>
  <c r="F37" i="11"/>
  <c r="C10" i="12"/>
  <c r="D11" i="12"/>
  <c r="F32" i="11"/>
  <c r="C9" i="12"/>
  <c r="D10" i="12"/>
  <c r="F27" i="11"/>
  <c r="C8" i="12"/>
  <c r="D9" i="12"/>
  <c r="F22" i="11"/>
  <c r="C7" i="12"/>
  <c r="D8" i="12"/>
  <c r="F17" i="11"/>
  <c r="C6" i="12"/>
  <c r="D7" i="12"/>
  <c r="F12" i="11"/>
  <c r="C5" i="12"/>
  <c r="D6" i="12"/>
  <c r="F9" i="11"/>
  <c r="C4" i="12"/>
  <c r="D5" i="12"/>
  <c r="D4" i="12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6" i="11"/>
  <c r="F54" i="11"/>
  <c r="F53" i="11"/>
  <c r="F51" i="11"/>
  <c r="F50" i="11"/>
  <c r="F49" i="11"/>
  <c r="F48" i="11"/>
  <c r="F46" i="11"/>
  <c r="F45" i="11"/>
  <c r="F44" i="11"/>
  <c r="F43" i="11"/>
  <c r="F41" i="11"/>
  <c r="F40" i="11"/>
  <c r="F39" i="11"/>
  <c r="F38" i="11"/>
  <c r="F36" i="11"/>
  <c r="F35" i="11"/>
  <c r="F34" i="11"/>
  <c r="F33" i="11"/>
  <c r="F31" i="11"/>
  <c r="F30" i="11"/>
  <c r="F29" i="11"/>
  <c r="F28" i="11"/>
  <c r="F26" i="11"/>
  <c r="F25" i="11"/>
  <c r="F24" i="11"/>
  <c r="F23" i="11"/>
  <c r="F21" i="11"/>
  <c r="F20" i="11"/>
  <c r="F19" i="11"/>
  <c r="F18" i="11"/>
  <c r="F16" i="11"/>
  <c r="F15" i="11"/>
  <c r="F14" i="11"/>
  <c r="F13" i="11"/>
  <c r="F11" i="11"/>
  <c r="F10" i="11"/>
</calcChain>
</file>

<file path=xl/sharedStrings.xml><?xml version="1.0" encoding="utf-8"?>
<sst xmlns="http://schemas.openxmlformats.org/spreadsheetml/2006/main" count="56" uniqueCount="41">
  <si>
    <t>level</t>
    <phoneticPr fontId="1"/>
  </si>
  <si>
    <t>基本式</t>
    <rPh sb="0" eb="3">
      <t>キホンシキ</t>
    </rPh>
    <phoneticPr fontId="1"/>
  </si>
  <si>
    <t>Level 1のTNLは、レベル２に上がるために必要なリソース（これの延長で59＞60は、59から60に上がるのに必要なリソースになる)</t>
    <rPh sb="18" eb="19">
      <t>ア</t>
    </rPh>
    <rPh sb="24" eb="26">
      <t>ヒツヨウ</t>
    </rPh>
    <rPh sb="35" eb="37">
      <t>エンチョウ</t>
    </rPh>
    <rPh sb="52" eb="53">
      <t>ア</t>
    </rPh>
    <rPh sb="57" eb="59">
      <t>ヒツヨウ</t>
    </rPh>
    <phoneticPr fontId="1"/>
  </si>
  <si>
    <t>係数A</t>
    <rPh sb="0" eb="2">
      <t>ケイスウ</t>
    </rPh>
    <phoneticPr fontId="1"/>
  </si>
  <si>
    <t>変数Ｂ</t>
    <rPh sb="0" eb="2">
      <t>ヘンスウ</t>
    </rPh>
    <phoneticPr fontId="1"/>
  </si>
  <si>
    <t>TNL=前のTNL*変数A+変数B</t>
    <rPh sb="4" eb="5">
      <t>マエ</t>
    </rPh>
    <rPh sb="10" eb="12">
      <t>ヘンスウ</t>
    </rPh>
    <rPh sb="14" eb="16">
      <t>ヘンスウ</t>
    </rPh>
    <phoneticPr fontId="1"/>
  </si>
  <si>
    <t>TNL初期値</t>
    <rPh sb="3" eb="5">
      <t>ショキ</t>
    </rPh>
    <rPh sb="5" eb="6">
      <t>アタイ</t>
    </rPh>
    <phoneticPr fontId="1"/>
  </si>
  <si>
    <t>TNL</t>
    <phoneticPr fontId="1"/>
  </si>
  <si>
    <t>累計</t>
    <rPh sb="0" eb="2">
      <t>ルイケイ</t>
    </rPh>
    <phoneticPr fontId="1"/>
  </si>
  <si>
    <t>変数BはTNLに毎回足されるので強烈に効くから、小さな値を入れる。</t>
    <rPh sb="0" eb="2">
      <t>ヘンスウ</t>
    </rPh>
    <rPh sb="8" eb="10">
      <t>マイカイ</t>
    </rPh>
    <rPh sb="10" eb="11">
      <t>タ</t>
    </rPh>
    <rPh sb="16" eb="18">
      <t>キョウレツ</t>
    </rPh>
    <rPh sb="19" eb="20">
      <t>キ</t>
    </rPh>
    <rPh sb="24" eb="25">
      <t>チイ</t>
    </rPh>
    <rPh sb="27" eb="28">
      <t>アタイ</t>
    </rPh>
    <rPh sb="29" eb="30">
      <t>イ</t>
    </rPh>
    <phoneticPr fontId="1"/>
  </si>
  <si>
    <t>時間</t>
    <rPh sb="0" eb="2">
      <t>ジカン</t>
    </rPh>
    <phoneticPr fontId="1"/>
  </si>
  <si>
    <t>レベル</t>
    <phoneticPr fontId="1"/>
  </si>
  <si>
    <t>起こること</t>
    <rPh sb="0" eb="1">
      <t>オ</t>
    </rPh>
    <phoneticPr fontId="1"/>
  </si>
  <si>
    <t>移動・話す・バトルのやり方を知る。</t>
  </si>
  <si>
    <t>チュートリアル終了。</t>
  </si>
  <si>
    <t>魔法を使う敵と遭遇。</t>
  </si>
  <si>
    <t>最初の魔法を覚える</t>
  </si>
  <si>
    <t>最初のボスと遭遇</t>
  </si>
  <si>
    <t>街２到着</t>
  </si>
  <si>
    <t>中ボス撃破</t>
  </si>
  <si>
    <t>街３到着</t>
  </si>
  <si>
    <t>右腕撃破</t>
  </si>
  <si>
    <t>最終ダンジョンに入る道</t>
  </si>
  <si>
    <t>最終武器獲得</t>
  </si>
  <si>
    <t>ラスボスと遭遇</t>
  </si>
  <si>
    <t>ボス撃破</t>
  </si>
  <si>
    <t>プレイ時間</t>
    <rPh sb="3" eb="5">
      <t>ジカン</t>
    </rPh>
    <phoneticPr fontId="1"/>
  </si>
  <si>
    <t>間隔</t>
    <rPh sb="0" eb="2">
      <t>カンカク</t>
    </rPh>
    <phoneticPr fontId="1"/>
  </si>
  <si>
    <t>強さ</t>
    <rPh sb="0" eb="1">
      <t>ツヨ</t>
    </rPh>
    <phoneticPr fontId="1"/>
  </si>
  <si>
    <t>標準敵HP</t>
    <rPh sb="0" eb="2">
      <t>ヒョウジュン</t>
    </rPh>
    <rPh sb="2" eb="3">
      <t>テキ</t>
    </rPh>
    <phoneticPr fontId="1"/>
  </si>
  <si>
    <t>死ぬまで標準</t>
    <rPh sb="0" eb="1">
      <t>シ</t>
    </rPh>
    <rPh sb="4" eb="6">
      <t>ヒョウジュン</t>
    </rPh>
    <phoneticPr fontId="1"/>
  </si>
  <si>
    <t>標準装備</t>
    <rPh sb="0" eb="2">
      <t>ヒョウジュン</t>
    </rPh>
    <rPh sb="2" eb="4">
      <t>ソウビ</t>
    </rPh>
    <phoneticPr fontId="1"/>
  </si>
  <si>
    <t>LV上限</t>
    <rPh sb="2" eb="4">
      <t>ジョウゲン</t>
    </rPh>
    <phoneticPr fontId="1"/>
  </si>
  <si>
    <t>EQ初期=</t>
    <rPh sb="2" eb="4">
      <t>ショキ</t>
    </rPh>
    <phoneticPr fontId="1"/>
  </si>
  <si>
    <t>EQ最終=</t>
    <rPh sb="2" eb="4">
      <t>サイシュウ</t>
    </rPh>
    <phoneticPr fontId="1"/>
  </si>
  <si>
    <t>EQ制限=</t>
    <rPh sb="2" eb="4">
      <t>セイゲン</t>
    </rPh>
    <phoneticPr fontId="1"/>
  </si>
  <si>
    <t>総合強さ</t>
    <rPh sb="0" eb="2">
      <t>ソウゴウ</t>
    </rPh>
    <rPh sb="2" eb="3">
      <t>ツヨ</t>
    </rPh>
    <phoneticPr fontId="1"/>
  </si>
  <si>
    <t>実装備</t>
    <rPh sb="0" eb="3">
      <t>ジツソウビ</t>
    </rPh>
    <phoneticPr fontId="1"/>
  </si>
  <si>
    <t>標準打撃</t>
    <rPh sb="0" eb="2">
      <t>ヒョウジュン</t>
    </rPh>
    <rPh sb="2" eb="4">
      <t>ダゲキ</t>
    </rPh>
    <phoneticPr fontId="1"/>
  </si>
  <si>
    <t>標準難易度</t>
    <rPh sb="0" eb="5">
      <t>ヒョウジュンナンイド</t>
    </rPh>
    <phoneticPr fontId="1"/>
  </si>
  <si>
    <t>P強さ</t>
    <rPh sb="1" eb="2">
      <t>ツヨ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</si>
</sst>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;[Red]\-#,##0.0"/>
    <numFmt numFmtId="177" formatCode="#,##0.0_ ;[Red]\-#,##0.0\ "/>
    <numFmt numFmtId="178" formatCode="#,##0.00_ ;[Red]\-#,##0.00\ 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38" fontId="0" fillId="0" borderId="0" xfId="1" applyFont="1">
      <alignment vertical="center"/>
    </xf>
    <xf numFmtId="176" fontId="0" fillId="0" borderId="0" xfId="1" applyNumberFormat="1" applyFont="1">
      <alignment vertical="center"/>
    </xf>
    <xf numFmtId="40" fontId="3" fillId="2" borderId="0" xfId="2" applyNumberFormat="1">
      <alignment vertical="center"/>
    </xf>
    <xf numFmtId="176" fontId="3" fillId="2" borderId="0" xfId="2" applyNumberFormat="1">
      <alignment vertical="center"/>
    </xf>
    <xf numFmtId="38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1" applyNumberFormat="1" applyFont="1" applyAlignment="1">
      <alignment horizontal="center" vertical="center"/>
    </xf>
    <xf numFmtId="0" fontId="5" fillId="0" borderId="1" xfId="3" applyAlignment="1">
      <alignment horizontal="center" vertical="center"/>
    </xf>
    <xf numFmtId="176" fontId="5" fillId="0" borderId="1" xfId="3" applyNumberFormat="1" applyAlignment="1">
      <alignment horizontal="center" vertical="center"/>
    </xf>
    <xf numFmtId="0" fontId="5" fillId="0" borderId="1" xfId="3">
      <alignment vertical="center"/>
    </xf>
    <xf numFmtId="176" fontId="3" fillId="2" borderId="0" xfId="2" applyNumberFormat="1" applyAlignment="1">
      <alignment horizontal="center" vertical="center"/>
    </xf>
    <xf numFmtId="176" fontId="6" fillId="0" borderId="0" xfId="1" applyNumberFormat="1" applyFont="1" applyAlignment="1">
      <alignment horizontal="center" vertical="center"/>
    </xf>
    <xf numFmtId="0" fontId="4" fillId="0" borderId="0" xfId="0" applyFont="1">
      <alignment vertical="center"/>
    </xf>
    <xf numFmtId="176" fontId="7" fillId="0" borderId="0" xfId="1" applyNumberFormat="1" applyFont="1">
      <alignment vertical="center"/>
    </xf>
    <xf numFmtId="38" fontId="0" fillId="0" borderId="2" xfId="1" applyFont="1" applyBorder="1">
      <alignment vertical="center"/>
    </xf>
    <xf numFmtId="176" fontId="0" fillId="0" borderId="2" xfId="1" applyNumberFormat="1" applyFont="1" applyBorder="1">
      <alignment vertical="center"/>
    </xf>
    <xf numFmtId="9" fontId="3" fillId="2" borderId="3" xfId="2" applyNumberFormat="1" applyBorder="1">
      <alignment vertical="center"/>
    </xf>
    <xf numFmtId="176" fontId="3" fillId="2" borderId="3" xfId="2" applyNumberFormat="1" applyBorder="1">
      <alignment vertical="center"/>
    </xf>
    <xf numFmtId="9" fontId="3" fillId="2" borderId="3" xfId="4" applyFont="1" applyFill="1" applyBorder="1">
      <alignment vertical="center"/>
    </xf>
    <xf numFmtId="177" fontId="0" fillId="0" borderId="0" xfId="0" applyNumberFormat="1">
      <alignment vertical="center"/>
    </xf>
    <xf numFmtId="40" fontId="0" fillId="0" borderId="0" xfId="1" applyNumberFormat="1" applyFont="1">
      <alignment vertical="center"/>
    </xf>
    <xf numFmtId="40" fontId="4" fillId="0" borderId="0" xfId="1" applyNumberFormat="1" applyFont="1" applyAlignment="1">
      <alignment horizontal="center" vertical="center"/>
    </xf>
    <xf numFmtId="178" fontId="0" fillId="0" borderId="0" xfId="0" applyNumberFormat="1">
      <alignment vertical="center"/>
    </xf>
    <xf numFmtId="176" fontId="5" fillId="0" borderId="1" xfId="1" applyNumberFormat="1" applyFont="1" applyBorder="1">
      <alignment vertical="center"/>
    </xf>
  </cellXfs>
  <cellStyles count="5">
    <cellStyle name="アクセント 2" xfId="2" builtinId="33"/>
    <cellStyle name="パーセント" xfId="4" builtinId="5"/>
    <cellStyle name="桁区切り" xfId="1" builtinId="6"/>
    <cellStyle name="見出し 3" xfId="3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workbookViewId="0">
      <selection activeCell="E27" sqref="E27"/>
    </sheetView>
  </sheetViews>
  <sheetFormatPr defaultRowHeight="13.5"/>
  <cols>
    <col min="1" max="1" width="2.75" customWidth="1"/>
    <col min="2" max="2" width="7.25" style="8" customWidth="1"/>
    <col min="3" max="3" width="28.75" customWidth="1"/>
  </cols>
  <sheetData>
    <row r="2" spans="2:3" s="12" customFormat="1" ht="14.25" thickBot="1">
      <c r="B2" s="10" t="s">
        <v>11</v>
      </c>
      <c r="C2" s="12" t="s">
        <v>12</v>
      </c>
    </row>
    <row r="3" spans="2:3">
      <c r="B3" s="8">
        <v>1</v>
      </c>
      <c r="C3" t="s">
        <v>13</v>
      </c>
    </row>
    <row r="4" spans="2:3">
      <c r="B4" s="8">
        <v>2</v>
      </c>
      <c r="C4" t="s">
        <v>14</v>
      </c>
    </row>
    <row r="5" spans="2:3">
      <c r="B5" s="8">
        <v>5</v>
      </c>
      <c r="C5" t="s">
        <v>15</v>
      </c>
    </row>
    <row r="6" spans="2:3">
      <c r="B6" s="8">
        <v>10</v>
      </c>
      <c r="C6" t="s">
        <v>16</v>
      </c>
    </row>
    <row r="7" spans="2:3">
      <c r="B7" s="8">
        <v>15</v>
      </c>
      <c r="C7" t="s">
        <v>17</v>
      </c>
    </row>
    <row r="8" spans="2:3">
      <c r="B8" s="8">
        <v>20</v>
      </c>
      <c r="C8" t="s">
        <v>18</v>
      </c>
    </row>
    <row r="9" spans="2:3">
      <c r="B9" s="8">
        <v>25</v>
      </c>
      <c r="C9" t="s">
        <v>19</v>
      </c>
    </row>
    <row r="10" spans="2:3">
      <c r="B10" s="8">
        <v>30</v>
      </c>
      <c r="C10" t="s">
        <v>20</v>
      </c>
    </row>
    <row r="11" spans="2:3">
      <c r="B11" s="8">
        <v>35</v>
      </c>
      <c r="C11" t="s">
        <v>21</v>
      </c>
    </row>
    <row r="12" spans="2:3">
      <c r="B12" s="8">
        <v>40</v>
      </c>
      <c r="C12" t="s">
        <v>22</v>
      </c>
    </row>
    <row r="13" spans="2:3">
      <c r="B13" s="8">
        <v>45</v>
      </c>
      <c r="C13" t="s">
        <v>23</v>
      </c>
    </row>
    <row r="14" spans="2:3">
      <c r="B14" s="8">
        <v>48</v>
      </c>
      <c r="C14" t="s">
        <v>24</v>
      </c>
    </row>
    <row r="15" spans="2:3">
      <c r="B15" s="8">
        <v>50</v>
      </c>
      <c r="C15" t="s">
        <v>25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workbookViewId="0">
      <selection activeCell="B8" sqref="B8"/>
    </sheetView>
  </sheetViews>
  <sheetFormatPr defaultRowHeight="13.5"/>
  <cols>
    <col min="1" max="1" width="2.75" customWidth="1"/>
    <col min="2" max="2" width="7.25" style="8" customWidth="1"/>
    <col min="3" max="3" width="9.375" style="9" customWidth="1"/>
    <col min="4" max="4" width="7" style="9" customWidth="1"/>
    <col min="5" max="5" width="28.75" customWidth="1"/>
    <col min="6" max="6" width="11.125" style="2" customWidth="1"/>
  </cols>
  <sheetData>
    <row r="2" spans="2:6" s="12" customFormat="1" ht="14.25" thickBot="1">
      <c r="B2" s="10" t="s">
        <v>11</v>
      </c>
      <c r="C2" s="11" t="s">
        <v>26</v>
      </c>
      <c r="D2" s="11" t="s">
        <v>27</v>
      </c>
      <c r="E2" s="12" t="s">
        <v>12</v>
      </c>
      <c r="F2" s="26" t="s">
        <v>39</v>
      </c>
    </row>
    <row r="3" spans="2:6">
      <c r="B3" s="8">
        <v>1</v>
      </c>
      <c r="C3" s="9">
        <f>G9</f>
        <v>0</v>
      </c>
      <c r="E3" t="s">
        <v>13</v>
      </c>
      <c r="F3" s="2">
        <f>VLOOKUP(B3,成長リソース!$C$9:$M$107,11,TRUE)</f>
        <v>3</v>
      </c>
    </row>
    <row r="4" spans="2:6">
      <c r="B4" s="8">
        <v>2</v>
      </c>
      <c r="C4" s="9">
        <f>VLOOKUP(B4-1,成長リソース!$C$9:$F$107,4,TRUE)</f>
        <v>0.05</v>
      </c>
      <c r="D4" s="9">
        <f t="shared" ref="D4:D15" si="0">C4-C3</f>
        <v>0.05</v>
      </c>
      <c r="E4" t="s">
        <v>14</v>
      </c>
      <c r="F4" s="2">
        <f>VLOOKUP(B4,成長リソース!$C$9:$M$107,11,TRUE)</f>
        <v>3.0419580419580416</v>
      </c>
    </row>
    <row r="5" spans="2:6">
      <c r="B5" s="8">
        <v>5</v>
      </c>
      <c r="C5" s="9">
        <f>VLOOKUP(B5-1,成長リソース!$C$9:$F$107,4,TRUE)</f>
        <v>0.22865645000000001</v>
      </c>
      <c r="D5" s="9">
        <f t="shared" si="0"/>
        <v>0.17865645000000002</v>
      </c>
      <c r="E5" t="s">
        <v>15</v>
      </c>
      <c r="F5" s="2">
        <f>VLOOKUP(B5,成長リソース!$C$9:$M$107,11,TRUE)</f>
        <v>3</v>
      </c>
    </row>
    <row r="6" spans="2:6">
      <c r="B6" s="8">
        <v>10</v>
      </c>
      <c r="C6" s="9">
        <f>VLOOKUP(B6-1,成長リソース!$C$9:$F$107,4,TRUE)</f>
        <v>0.6510518219123943</v>
      </c>
      <c r="D6" s="9">
        <f t="shared" si="0"/>
        <v>0.42239537191239429</v>
      </c>
      <c r="E6" t="s">
        <v>16</v>
      </c>
      <c r="F6" s="2">
        <f>VLOOKUP(B6,成長リソース!$C$9:$M$107,11,TRUE)</f>
        <v>3</v>
      </c>
    </row>
    <row r="7" spans="2:6">
      <c r="B7" s="8">
        <v>15</v>
      </c>
      <c r="C7" s="9">
        <f>VLOOKUP(B7-1,成長リソース!$C$9:$F$107,4,TRUE)</f>
        <v>1.3009594595756988</v>
      </c>
      <c r="D7" s="9">
        <f t="shared" si="0"/>
        <v>0.6499076376633045</v>
      </c>
      <c r="E7" t="s">
        <v>17</v>
      </c>
      <c r="F7" s="2">
        <f>VLOOKUP(B7,成長リソース!$C$9:$M$107,11,TRUE)</f>
        <v>3.0792826805096745</v>
      </c>
    </row>
    <row r="8" spans="2:6">
      <c r="B8" s="8">
        <v>20</v>
      </c>
      <c r="C8" s="9">
        <f>VLOOKUP(B8-1,成長リソース!$C$9:$F$107,4,TRUE)</f>
        <v>2.3009229193569296</v>
      </c>
      <c r="D8" s="13">
        <f t="shared" si="0"/>
        <v>0.9999634597812308</v>
      </c>
      <c r="E8" t="s">
        <v>18</v>
      </c>
      <c r="F8" s="2">
        <f>VLOOKUP(B8,成長リソース!$C$9:$M$107,11,TRUE)</f>
        <v>3.4744408945686902</v>
      </c>
    </row>
    <row r="9" spans="2:6">
      <c r="B9" s="8">
        <v>25</v>
      </c>
      <c r="C9" s="9">
        <f>VLOOKUP(B9-1,成長リソース!$C$9:$F$107,4,TRUE)</f>
        <v>3.8394906526010146</v>
      </c>
      <c r="D9" s="14">
        <f t="shared" si="0"/>
        <v>1.538567733244085</v>
      </c>
      <c r="E9" t="s">
        <v>19</v>
      </c>
      <c r="F9" s="2">
        <f>VLOOKUP(B9,成長リソース!$C$9:$M$107,11,TRUE)</f>
        <v>3.8992470419505199</v>
      </c>
    </row>
    <row r="10" spans="2:6">
      <c r="B10" s="8">
        <v>30</v>
      </c>
      <c r="C10" s="9">
        <f>VLOOKUP(B10-1,成長リソース!$C$9:$F$107,4,TRUE)</f>
        <v>6.2067678232065582</v>
      </c>
      <c r="D10" s="9">
        <f t="shared" si="0"/>
        <v>2.3672771706055435</v>
      </c>
      <c r="E10" t="s">
        <v>20</v>
      </c>
      <c r="F10" s="2">
        <f>VLOOKUP(B10,成長リソース!$C$9:$M$107,11,TRUE)</f>
        <v>4.3880295897780766</v>
      </c>
    </row>
    <row r="11" spans="2:6">
      <c r="B11" s="8">
        <v>35</v>
      </c>
      <c r="C11" s="9">
        <f>VLOOKUP(B11-1,成長リソース!$C$9:$F$107,4,TRUE)</f>
        <v>9.8491171857881419</v>
      </c>
      <c r="D11" s="9">
        <f t="shared" si="0"/>
        <v>3.6423493625815837</v>
      </c>
      <c r="E11" t="s">
        <v>21</v>
      </c>
      <c r="F11" s="2">
        <f>VLOOKUP(B11,成長リソース!$C$9:$M$107,11,TRUE)</f>
        <v>4.4661190965092405</v>
      </c>
    </row>
    <row r="12" spans="2:6">
      <c r="B12" s="8">
        <v>40</v>
      </c>
      <c r="C12" s="9">
        <f>VLOOKUP(B12-1,成長リソース!$C$9:$F$107,4,TRUE)</f>
        <v>15.453323167170915</v>
      </c>
      <c r="D12" s="9">
        <f t="shared" si="0"/>
        <v>5.6042059813827727</v>
      </c>
      <c r="E12" t="s">
        <v>22</v>
      </c>
      <c r="F12" s="2">
        <f>VLOOKUP(B12,成長リソース!$C$9:$M$107,11,TRUE)</f>
        <v>4.5265348595213313</v>
      </c>
    </row>
    <row r="13" spans="2:6">
      <c r="B13" s="8">
        <v>45</v>
      </c>
      <c r="C13" s="9">
        <f>VLOOKUP(B13-1,成長リソース!$C$9:$F$107,4,TRUE)</f>
        <v>24.076088738320315</v>
      </c>
      <c r="D13" s="9">
        <f t="shared" si="0"/>
        <v>8.6227655711494009</v>
      </c>
      <c r="E13" t="s">
        <v>23</v>
      </c>
      <c r="F13" s="2">
        <f>VLOOKUP(B13,成長リソース!$C$9:$M$107,11,TRUE)</f>
        <v>4.5746669782659497</v>
      </c>
    </row>
    <row r="14" spans="2:6">
      <c r="B14" s="8">
        <v>48</v>
      </c>
      <c r="C14" s="9">
        <f>VLOOKUP(B14-1,成長リソース!$C$9:$F$107,4,TRUE)</f>
        <v>31.343138122698225</v>
      </c>
      <c r="D14" s="9">
        <f t="shared" si="0"/>
        <v>7.2670493843779091</v>
      </c>
      <c r="E14" t="s">
        <v>24</v>
      </c>
      <c r="F14" s="2">
        <f>VLOOKUP(B14,成長リソース!$C$9:$M$107,11,TRUE)</f>
        <v>4.5991189427312769</v>
      </c>
    </row>
    <row r="15" spans="2:6">
      <c r="B15" s="8">
        <v>50</v>
      </c>
      <c r="C15" s="9">
        <f>VLOOKUP(B15-1,成長リソース!$C$9:$F$107,4,TRUE)</f>
        <v>37.34328240357776</v>
      </c>
      <c r="D15" s="9">
        <f t="shared" si="0"/>
        <v>6.0001442808795353</v>
      </c>
      <c r="E15" s="15" t="s">
        <v>25</v>
      </c>
      <c r="F15" s="2">
        <f>VLOOKUP(B15,成長リソース!$C$9:$M$107,11,TRUE)</f>
        <v>4.6139159949087825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107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K9" sqref="K9"/>
    </sheetView>
  </sheetViews>
  <sheetFormatPr defaultColWidth="8.875" defaultRowHeight="13.5"/>
  <cols>
    <col min="1" max="1" width="2.625" customWidth="1"/>
    <col min="2" max="2" width="9.875" customWidth="1"/>
    <col min="3" max="3" width="5.5" style="2" customWidth="1"/>
    <col min="4" max="4" width="8.625" style="1" customWidth="1"/>
    <col min="5" max="5" width="8.5" style="1" customWidth="1"/>
    <col min="6" max="6" width="8.125" style="2" customWidth="1"/>
    <col min="7" max="7" width="8.5" style="2" customWidth="1"/>
    <col min="9" max="10" width="8.875" style="23"/>
    <col min="13" max="13" width="8.875" style="2"/>
  </cols>
  <sheetData>
    <row r="1" spans="1:13">
      <c r="A1" t="s">
        <v>1</v>
      </c>
      <c r="C1" s="2" t="s">
        <v>5</v>
      </c>
    </row>
    <row r="2" spans="1:13">
      <c r="C2" t="s">
        <v>2</v>
      </c>
    </row>
    <row r="3" spans="1:13">
      <c r="A3" t="s">
        <v>3</v>
      </c>
      <c r="C3" s="3">
        <v>1.0900000000000001</v>
      </c>
    </row>
    <row r="4" spans="1:13">
      <c r="A4" t="s">
        <v>4</v>
      </c>
      <c r="C4" s="4">
        <v>0</v>
      </c>
      <c r="D4" s="1" t="s">
        <v>9</v>
      </c>
    </row>
    <row r="5" spans="1:13">
      <c r="A5" t="s">
        <v>6</v>
      </c>
      <c r="C5" s="4">
        <v>3</v>
      </c>
      <c r="D5" s="17" t="s">
        <v>33</v>
      </c>
      <c r="E5" s="19">
        <v>0</v>
      </c>
      <c r="F5" s="18" t="s">
        <v>32</v>
      </c>
      <c r="G5" s="20">
        <v>30</v>
      </c>
    </row>
    <row r="6" spans="1:13">
      <c r="A6" t="s">
        <v>30</v>
      </c>
      <c r="C6" s="4">
        <v>3</v>
      </c>
      <c r="D6" s="17" t="s">
        <v>34</v>
      </c>
      <c r="E6" s="19">
        <v>0.4</v>
      </c>
      <c r="F6" s="18" t="s">
        <v>35</v>
      </c>
      <c r="G6" s="21">
        <v>0.4</v>
      </c>
    </row>
    <row r="7" spans="1:13">
      <c r="C7" s="16"/>
    </row>
    <row r="8" spans="1:13" s="6" customFormat="1">
      <c r="C8" s="6" t="s">
        <v>0</v>
      </c>
      <c r="D8" s="7" t="s">
        <v>7</v>
      </c>
      <c r="E8" s="6" t="s">
        <v>8</v>
      </c>
      <c r="F8" s="7" t="s">
        <v>10</v>
      </c>
      <c r="G8" s="7" t="s">
        <v>28</v>
      </c>
      <c r="H8" s="6" t="s">
        <v>29</v>
      </c>
      <c r="I8" s="24" t="s">
        <v>31</v>
      </c>
      <c r="J8" s="24" t="s">
        <v>37</v>
      </c>
      <c r="K8" s="6" t="s">
        <v>40</v>
      </c>
      <c r="L8" s="6" t="s">
        <v>36</v>
      </c>
      <c r="M8" s="7" t="s">
        <v>38</v>
      </c>
    </row>
    <row r="9" spans="1:13">
      <c r="C9">
        <v>1</v>
      </c>
      <c r="D9" s="2">
        <f>$C$5</f>
        <v>3</v>
      </c>
      <c r="E9" s="5">
        <f>D9</f>
        <v>3</v>
      </c>
      <c r="F9" s="2">
        <f t="shared" ref="F9:F14" si="0">E9/60</f>
        <v>0.05</v>
      </c>
      <c r="G9" s="2">
        <f>C9*10</f>
        <v>10</v>
      </c>
      <c r="H9">
        <f t="shared" ref="H9:H40" si="1">G9*$C$6</f>
        <v>30</v>
      </c>
      <c r="I9" s="23">
        <f t="shared" ref="I9:I20" si="2">IF(C9&gt;$G$5,G9*$G$6,G9*(($E$6-$E$5)/($G$5-1)*(C9-1)+$E$5))</f>
        <v>0</v>
      </c>
      <c r="J9" s="23">
        <v>0</v>
      </c>
      <c r="K9" s="22">
        <f>G9-I9</f>
        <v>10</v>
      </c>
      <c r="L9" s="25">
        <f t="shared" ref="L9:L29" si="3">K9+J9</f>
        <v>10</v>
      </c>
      <c r="M9" s="2">
        <f t="shared" ref="M9:M29" si="4">H9/L9</f>
        <v>3</v>
      </c>
    </row>
    <row r="10" spans="1:13">
      <c r="C10">
        <f>C9+1</f>
        <v>2</v>
      </c>
      <c r="D10" s="2">
        <f t="shared" ref="D10:D41" si="5">D9*$C$3+$C$4</f>
        <v>3.2700000000000005</v>
      </c>
      <c r="E10" s="5">
        <f>D10+E9</f>
        <v>6.2700000000000005</v>
      </c>
      <c r="F10" s="2">
        <f t="shared" si="0"/>
        <v>0.10450000000000001</v>
      </c>
      <c r="G10" s="2">
        <f t="shared" ref="G10:G73" si="6">C10*10</f>
        <v>20</v>
      </c>
      <c r="H10">
        <f t="shared" si="1"/>
        <v>60</v>
      </c>
      <c r="I10" s="23">
        <f>IF(C10&gt;$G$5,G10*$G$6,G10*(($E$6-$E$5)/($G$5-1)*(C10-1)+$E$5))</f>
        <v>0.27586206896551729</v>
      </c>
      <c r="J10" s="23">
        <f>J9</f>
        <v>0</v>
      </c>
      <c r="K10" s="22">
        <f t="shared" ref="K9:K40" si="7">G10-I10</f>
        <v>19.724137931034484</v>
      </c>
      <c r="L10" s="25">
        <f t="shared" si="3"/>
        <v>19.724137931034484</v>
      </c>
      <c r="M10" s="2">
        <f t="shared" si="4"/>
        <v>3.0419580419580416</v>
      </c>
    </row>
    <row r="11" spans="1:13">
      <c r="C11">
        <f t="shared" ref="C11:C74" si="8">C10+1</f>
        <v>3</v>
      </c>
      <c r="D11" s="2">
        <f t="shared" si="5"/>
        <v>3.5643000000000007</v>
      </c>
      <c r="E11" s="5">
        <f t="shared" ref="E11:E68" si="9">D11+E10</f>
        <v>9.8343000000000007</v>
      </c>
      <c r="F11" s="2">
        <f t="shared" si="0"/>
        <v>0.16390500000000002</v>
      </c>
      <c r="G11" s="2">
        <f t="shared" si="6"/>
        <v>30</v>
      </c>
      <c r="H11">
        <f t="shared" si="1"/>
        <v>90</v>
      </c>
      <c r="I11" s="23">
        <f t="shared" si="2"/>
        <v>0.82758620689655182</v>
      </c>
      <c r="J11" s="23">
        <f>J10</f>
        <v>0</v>
      </c>
      <c r="K11" s="22">
        <f t="shared" si="7"/>
        <v>29.172413793103448</v>
      </c>
      <c r="L11" s="25">
        <f t="shared" si="3"/>
        <v>29.172413793103448</v>
      </c>
      <c r="M11" s="2">
        <f t="shared" si="4"/>
        <v>3.0851063829787235</v>
      </c>
    </row>
    <row r="12" spans="1:13">
      <c r="C12">
        <f t="shared" si="8"/>
        <v>4</v>
      </c>
      <c r="D12" s="2">
        <f t="shared" si="5"/>
        <v>3.8850870000000008</v>
      </c>
      <c r="E12" s="5">
        <f t="shared" si="9"/>
        <v>13.719387000000001</v>
      </c>
      <c r="F12" s="2">
        <f t="shared" si="0"/>
        <v>0.22865645000000001</v>
      </c>
      <c r="G12" s="2">
        <f t="shared" si="6"/>
        <v>40</v>
      </c>
      <c r="H12">
        <f t="shared" si="1"/>
        <v>120</v>
      </c>
      <c r="I12" s="23">
        <f t="shared" si="2"/>
        <v>1.6551724137931036</v>
      </c>
      <c r="J12" s="23">
        <f>J11</f>
        <v>0</v>
      </c>
      <c r="K12" s="22">
        <f t="shared" si="7"/>
        <v>38.344827586206897</v>
      </c>
      <c r="L12" s="25">
        <f t="shared" si="3"/>
        <v>38.344827586206897</v>
      </c>
      <c r="M12" s="2">
        <f t="shared" si="4"/>
        <v>3.1294964028776979</v>
      </c>
    </row>
    <row r="13" spans="1:13">
      <c r="C13">
        <f t="shared" si="8"/>
        <v>5</v>
      </c>
      <c r="D13" s="2">
        <f t="shared" si="5"/>
        <v>4.2347448300000012</v>
      </c>
      <c r="E13" s="5">
        <f t="shared" si="9"/>
        <v>17.954131830000001</v>
      </c>
      <c r="F13" s="2">
        <f t="shared" si="0"/>
        <v>0.29923553050000001</v>
      </c>
      <c r="G13" s="2">
        <f t="shared" si="6"/>
        <v>50</v>
      </c>
      <c r="H13">
        <f t="shared" si="1"/>
        <v>150</v>
      </c>
      <c r="I13" s="23">
        <f t="shared" si="2"/>
        <v>2.7586206896551726</v>
      </c>
      <c r="J13" s="3">
        <f>I13</f>
        <v>2.7586206896551726</v>
      </c>
      <c r="K13" s="22">
        <f t="shared" si="7"/>
        <v>47.241379310344826</v>
      </c>
      <c r="L13" s="25">
        <f t="shared" si="3"/>
        <v>50</v>
      </c>
      <c r="M13" s="2">
        <f t="shared" si="4"/>
        <v>3</v>
      </c>
    </row>
    <row r="14" spans="1:13">
      <c r="C14">
        <f t="shared" si="8"/>
        <v>6</v>
      </c>
      <c r="D14" s="2">
        <f t="shared" si="5"/>
        <v>4.6158718647000017</v>
      </c>
      <c r="E14" s="5">
        <f t="shared" si="9"/>
        <v>22.570003694700002</v>
      </c>
      <c r="F14" s="2">
        <f t="shared" si="0"/>
        <v>0.37616672824500003</v>
      </c>
      <c r="G14" s="2">
        <f t="shared" si="6"/>
        <v>60</v>
      </c>
      <c r="H14">
        <f t="shared" si="1"/>
        <v>180</v>
      </c>
      <c r="I14" s="23">
        <f t="shared" si="2"/>
        <v>4.1379310344827598</v>
      </c>
      <c r="J14" s="23">
        <f>J13</f>
        <v>2.7586206896551726</v>
      </c>
      <c r="K14" s="22">
        <f t="shared" si="7"/>
        <v>55.862068965517238</v>
      </c>
      <c r="L14" s="25">
        <f t="shared" si="3"/>
        <v>58.620689655172413</v>
      </c>
      <c r="M14" s="2">
        <f t="shared" si="4"/>
        <v>3.0705882352941178</v>
      </c>
    </row>
    <row r="15" spans="1:13">
      <c r="C15">
        <f t="shared" si="8"/>
        <v>7</v>
      </c>
      <c r="D15" s="2">
        <f t="shared" si="5"/>
        <v>5.0313003325230019</v>
      </c>
      <c r="E15" s="5">
        <f t="shared" si="9"/>
        <v>27.601304027223005</v>
      </c>
      <c r="F15" s="2">
        <f t="shared" ref="F15:F78" si="10">E15/60</f>
        <v>0.46002173378705008</v>
      </c>
      <c r="G15" s="2">
        <f t="shared" si="6"/>
        <v>70</v>
      </c>
      <c r="H15">
        <f t="shared" si="1"/>
        <v>210</v>
      </c>
      <c r="I15" s="23">
        <f t="shared" si="2"/>
        <v>5.793103448275863</v>
      </c>
      <c r="J15" s="23">
        <f t="shared" ref="J15:J58" si="11">J14</f>
        <v>2.7586206896551726</v>
      </c>
      <c r="K15" s="22">
        <f t="shared" si="7"/>
        <v>64.206896551724142</v>
      </c>
      <c r="L15" s="25">
        <f t="shared" si="3"/>
        <v>66.965517241379317</v>
      </c>
      <c r="M15" s="2">
        <f t="shared" si="4"/>
        <v>3.1359423274974252</v>
      </c>
    </row>
    <row r="16" spans="1:13">
      <c r="C16">
        <f t="shared" si="8"/>
        <v>8</v>
      </c>
      <c r="D16" s="2">
        <f t="shared" si="5"/>
        <v>5.4841173624500721</v>
      </c>
      <c r="E16" s="5">
        <f t="shared" si="9"/>
        <v>33.08542138967308</v>
      </c>
      <c r="F16" s="2">
        <f t="shared" si="10"/>
        <v>0.5514236898278847</v>
      </c>
      <c r="G16" s="2">
        <f t="shared" si="6"/>
        <v>80</v>
      </c>
      <c r="H16">
        <f t="shared" si="1"/>
        <v>240</v>
      </c>
      <c r="I16" s="23">
        <f t="shared" si="2"/>
        <v>7.724137931034484</v>
      </c>
      <c r="J16" s="23">
        <f t="shared" si="11"/>
        <v>2.7586206896551726</v>
      </c>
      <c r="K16" s="22">
        <f t="shared" si="7"/>
        <v>72.275862068965523</v>
      </c>
      <c r="L16" s="25">
        <f t="shared" si="3"/>
        <v>75.034482758620697</v>
      </c>
      <c r="M16" s="2">
        <f t="shared" si="4"/>
        <v>3.1985294117647056</v>
      </c>
    </row>
    <row r="17" spans="3:13">
      <c r="C17">
        <f t="shared" si="8"/>
        <v>9</v>
      </c>
      <c r="D17" s="2">
        <f t="shared" si="5"/>
        <v>5.9776879250705788</v>
      </c>
      <c r="E17" s="5">
        <f t="shared" si="9"/>
        <v>39.063109314743656</v>
      </c>
      <c r="F17" s="2">
        <f t="shared" si="10"/>
        <v>0.6510518219123943</v>
      </c>
      <c r="G17" s="2">
        <f t="shared" si="6"/>
        <v>90</v>
      </c>
      <c r="H17">
        <f t="shared" si="1"/>
        <v>270</v>
      </c>
      <c r="I17" s="23">
        <f t="shared" si="2"/>
        <v>9.931034482758621</v>
      </c>
      <c r="J17" s="23">
        <f t="shared" si="11"/>
        <v>2.7586206896551726</v>
      </c>
      <c r="K17" s="22">
        <f t="shared" si="7"/>
        <v>80.068965517241381</v>
      </c>
      <c r="L17" s="25">
        <f t="shared" si="3"/>
        <v>82.827586206896555</v>
      </c>
      <c r="M17" s="2">
        <f t="shared" si="4"/>
        <v>3.2597835137385509</v>
      </c>
    </row>
    <row r="18" spans="3:13">
      <c r="C18">
        <f t="shared" si="8"/>
        <v>10</v>
      </c>
      <c r="D18" s="2">
        <f t="shared" si="5"/>
        <v>6.515679838326931</v>
      </c>
      <c r="E18" s="5">
        <f t="shared" si="9"/>
        <v>45.578789153070588</v>
      </c>
      <c r="F18" s="2">
        <f t="shared" si="10"/>
        <v>0.75964648588450978</v>
      </c>
      <c r="G18" s="2">
        <f t="shared" si="6"/>
        <v>100</v>
      </c>
      <c r="H18">
        <f t="shared" si="1"/>
        <v>300</v>
      </c>
      <c r="I18" s="23">
        <f t="shared" si="2"/>
        <v>12.413793103448278</v>
      </c>
      <c r="J18" s="3">
        <f>I18</f>
        <v>12.413793103448278</v>
      </c>
      <c r="K18" s="22">
        <f t="shared" si="7"/>
        <v>87.586206896551715</v>
      </c>
      <c r="L18" s="25">
        <f t="shared" si="3"/>
        <v>100</v>
      </c>
      <c r="M18" s="2">
        <f t="shared" si="4"/>
        <v>3</v>
      </c>
    </row>
    <row r="19" spans="3:13">
      <c r="C19">
        <f t="shared" si="8"/>
        <v>11</v>
      </c>
      <c r="D19" s="2">
        <f t="shared" si="5"/>
        <v>7.1020910237763557</v>
      </c>
      <c r="E19" s="5">
        <f t="shared" si="9"/>
        <v>52.680880176846941</v>
      </c>
      <c r="F19" s="2">
        <f t="shared" si="10"/>
        <v>0.87801466961411567</v>
      </c>
      <c r="G19" s="2">
        <f t="shared" si="6"/>
        <v>110</v>
      </c>
      <c r="H19">
        <f t="shared" si="1"/>
        <v>330</v>
      </c>
      <c r="I19" s="23">
        <f t="shared" si="2"/>
        <v>15.172413793103452</v>
      </c>
      <c r="J19" s="23">
        <f t="shared" si="11"/>
        <v>12.413793103448278</v>
      </c>
      <c r="K19" s="22">
        <f t="shared" si="7"/>
        <v>94.827586206896541</v>
      </c>
      <c r="L19" s="25">
        <f t="shared" si="3"/>
        <v>107.24137931034483</v>
      </c>
      <c r="M19" s="2">
        <f t="shared" si="4"/>
        <v>3.077170418006431</v>
      </c>
    </row>
    <row r="20" spans="3:13">
      <c r="C20">
        <f t="shared" si="8"/>
        <v>12</v>
      </c>
      <c r="D20" s="2">
        <f t="shared" si="5"/>
        <v>7.7412792159162285</v>
      </c>
      <c r="E20" s="5">
        <f t="shared" si="9"/>
        <v>60.42215939276317</v>
      </c>
      <c r="F20" s="2">
        <f t="shared" si="10"/>
        <v>1.0070359898793861</v>
      </c>
      <c r="G20" s="2">
        <f t="shared" si="6"/>
        <v>120</v>
      </c>
      <c r="H20">
        <f t="shared" si="1"/>
        <v>360</v>
      </c>
      <c r="I20" s="23">
        <f t="shared" si="2"/>
        <v>18.206896551724142</v>
      </c>
      <c r="J20" s="23">
        <f t="shared" si="11"/>
        <v>12.413793103448278</v>
      </c>
      <c r="K20" s="22">
        <f t="shared" si="7"/>
        <v>101.79310344827586</v>
      </c>
      <c r="L20" s="25">
        <f t="shared" si="3"/>
        <v>114.20689655172413</v>
      </c>
      <c r="M20" s="2">
        <f t="shared" si="4"/>
        <v>3.1521739130434785</v>
      </c>
    </row>
    <row r="21" spans="3:13">
      <c r="C21">
        <f t="shared" si="8"/>
        <v>13</v>
      </c>
      <c r="D21" s="2">
        <f t="shared" si="5"/>
        <v>8.4379943453486899</v>
      </c>
      <c r="E21" s="5">
        <f t="shared" si="9"/>
        <v>68.860153738111862</v>
      </c>
      <c r="F21" s="2">
        <f t="shared" si="10"/>
        <v>1.1476692289685311</v>
      </c>
      <c r="G21" s="2">
        <f t="shared" si="6"/>
        <v>130</v>
      </c>
      <c r="H21">
        <f t="shared" si="1"/>
        <v>390</v>
      </c>
      <c r="I21" s="23">
        <f t="shared" ref="I21:I58" si="12">IF(C21&gt;$G$5,G21*$G$6,G21*(($E$6-$E$5)/($G$5-1)*(C21-1)+$E$5))</f>
        <v>21.517241379310349</v>
      </c>
      <c r="J21" s="23">
        <f t="shared" si="11"/>
        <v>12.413793103448278</v>
      </c>
      <c r="K21" s="22">
        <f t="shared" si="7"/>
        <v>108.48275862068965</v>
      </c>
      <c r="L21" s="25">
        <f t="shared" si="3"/>
        <v>120.89655172413794</v>
      </c>
      <c r="M21" s="2">
        <f t="shared" si="4"/>
        <v>3.2258984597832288</v>
      </c>
    </row>
    <row r="22" spans="3:13">
      <c r="C22">
        <f t="shared" si="8"/>
        <v>14</v>
      </c>
      <c r="D22" s="2">
        <f t="shared" si="5"/>
        <v>9.1974138364300728</v>
      </c>
      <c r="E22" s="5">
        <f t="shared" si="9"/>
        <v>78.057567574541935</v>
      </c>
      <c r="F22" s="2">
        <f t="shared" si="10"/>
        <v>1.3009594595756988</v>
      </c>
      <c r="G22" s="2">
        <f t="shared" si="6"/>
        <v>140</v>
      </c>
      <c r="H22">
        <f t="shared" si="1"/>
        <v>420</v>
      </c>
      <c r="I22" s="23">
        <f t="shared" si="12"/>
        <v>25.103448275862071</v>
      </c>
      <c r="J22" s="23">
        <f t="shared" si="11"/>
        <v>12.413793103448278</v>
      </c>
      <c r="K22" s="22">
        <f t="shared" si="7"/>
        <v>114.89655172413794</v>
      </c>
      <c r="L22" s="25">
        <f t="shared" si="3"/>
        <v>127.31034482758622</v>
      </c>
      <c r="M22" s="2">
        <f t="shared" si="4"/>
        <v>3.2990249187432283</v>
      </c>
    </row>
    <row r="23" spans="3:13">
      <c r="C23">
        <f t="shared" si="8"/>
        <v>15</v>
      </c>
      <c r="D23" s="2">
        <f t="shared" si="5"/>
        <v>10.02518108170878</v>
      </c>
      <c r="E23" s="5">
        <f t="shared" si="9"/>
        <v>88.082748656250715</v>
      </c>
      <c r="F23" s="2">
        <f t="shared" si="10"/>
        <v>1.4680458109375119</v>
      </c>
      <c r="G23" s="2">
        <f t="shared" si="6"/>
        <v>150</v>
      </c>
      <c r="H23">
        <f t="shared" si="1"/>
        <v>450</v>
      </c>
      <c r="I23" s="23">
        <f t="shared" si="12"/>
        <v>28.965517241379313</v>
      </c>
      <c r="J23" s="3">
        <f>I22</f>
        <v>25.103448275862071</v>
      </c>
      <c r="K23" s="22">
        <f t="shared" si="7"/>
        <v>121.03448275862068</v>
      </c>
      <c r="L23" s="25">
        <f t="shared" si="3"/>
        <v>146.13793103448276</v>
      </c>
      <c r="M23" s="2">
        <f t="shared" si="4"/>
        <v>3.0792826805096745</v>
      </c>
    </row>
    <row r="24" spans="3:13">
      <c r="C24">
        <f t="shared" si="8"/>
        <v>16</v>
      </c>
      <c r="D24" s="2">
        <f t="shared" si="5"/>
        <v>10.927447379062571</v>
      </c>
      <c r="E24" s="5">
        <f t="shared" si="9"/>
        <v>99.010196035313285</v>
      </c>
      <c r="F24" s="2">
        <f t="shared" si="10"/>
        <v>1.650169933921888</v>
      </c>
      <c r="G24" s="2">
        <f t="shared" si="6"/>
        <v>160</v>
      </c>
      <c r="H24">
        <f t="shared" si="1"/>
        <v>480</v>
      </c>
      <c r="I24" s="23">
        <f t="shared" si="12"/>
        <v>33.103448275862071</v>
      </c>
      <c r="J24" s="23">
        <f t="shared" si="11"/>
        <v>25.103448275862071</v>
      </c>
      <c r="K24" s="22">
        <f t="shared" si="7"/>
        <v>126.89655172413794</v>
      </c>
      <c r="L24" s="25">
        <f t="shared" si="3"/>
        <v>152</v>
      </c>
      <c r="M24" s="2">
        <f t="shared" si="4"/>
        <v>3.1578947368421053</v>
      </c>
    </row>
    <row r="25" spans="3:13">
      <c r="C25">
        <f t="shared" si="8"/>
        <v>17</v>
      </c>
      <c r="D25" s="2">
        <f t="shared" si="5"/>
        <v>11.910917643178204</v>
      </c>
      <c r="E25" s="5">
        <f t="shared" si="9"/>
        <v>110.92111367849149</v>
      </c>
      <c r="F25" s="2">
        <f t="shared" si="10"/>
        <v>1.8486852279748582</v>
      </c>
      <c r="G25" s="2">
        <f t="shared" si="6"/>
        <v>170</v>
      </c>
      <c r="H25">
        <f t="shared" si="1"/>
        <v>510</v>
      </c>
      <c r="I25" s="23">
        <f t="shared" si="12"/>
        <v>37.517241379310349</v>
      </c>
      <c r="J25" s="23">
        <f t="shared" si="11"/>
        <v>25.103448275862071</v>
      </c>
      <c r="K25" s="22">
        <f t="shared" si="7"/>
        <v>132.48275862068965</v>
      </c>
      <c r="L25" s="25">
        <f t="shared" si="3"/>
        <v>157.58620689655172</v>
      </c>
      <c r="M25" s="2">
        <f t="shared" si="4"/>
        <v>3.2363238512035011</v>
      </c>
    </row>
    <row r="26" spans="3:13">
      <c r="C26">
        <f t="shared" si="8"/>
        <v>18</v>
      </c>
      <c r="D26" s="2">
        <f t="shared" si="5"/>
        <v>12.982900231064242</v>
      </c>
      <c r="E26" s="5">
        <f t="shared" si="9"/>
        <v>123.90401390955574</v>
      </c>
      <c r="F26" s="2">
        <f t="shared" si="10"/>
        <v>2.0650668984925957</v>
      </c>
      <c r="G26" s="2">
        <f t="shared" si="6"/>
        <v>180</v>
      </c>
      <c r="H26">
        <f t="shared" si="1"/>
        <v>540</v>
      </c>
      <c r="I26" s="23">
        <f t="shared" si="12"/>
        <v>42.206896551724142</v>
      </c>
      <c r="J26" s="23">
        <f t="shared" si="11"/>
        <v>25.103448275862071</v>
      </c>
      <c r="K26" s="22">
        <f t="shared" si="7"/>
        <v>137.79310344827587</v>
      </c>
      <c r="L26" s="25">
        <f t="shared" si="3"/>
        <v>162.89655172413794</v>
      </c>
      <c r="M26" s="2">
        <f t="shared" si="4"/>
        <v>3.3149872988992377</v>
      </c>
    </row>
    <row r="27" spans="3:13">
      <c r="C27">
        <f t="shared" si="8"/>
        <v>19</v>
      </c>
      <c r="D27" s="2">
        <f t="shared" si="5"/>
        <v>14.151361251860026</v>
      </c>
      <c r="E27" s="5">
        <f t="shared" si="9"/>
        <v>138.05537516141578</v>
      </c>
      <c r="F27" s="2">
        <f t="shared" si="10"/>
        <v>2.3009229193569296</v>
      </c>
      <c r="G27" s="2">
        <f t="shared" si="6"/>
        <v>190</v>
      </c>
      <c r="H27">
        <f t="shared" si="1"/>
        <v>570</v>
      </c>
      <c r="I27" s="23">
        <f t="shared" si="12"/>
        <v>47.172413793103452</v>
      </c>
      <c r="J27" s="23">
        <f t="shared" si="11"/>
        <v>25.103448275862071</v>
      </c>
      <c r="K27" s="22">
        <f t="shared" si="7"/>
        <v>142.82758620689654</v>
      </c>
      <c r="L27" s="25">
        <f t="shared" si="3"/>
        <v>167.93103448275861</v>
      </c>
      <c r="M27" s="2">
        <f t="shared" si="4"/>
        <v>3.3942505133470231</v>
      </c>
    </row>
    <row r="28" spans="3:13">
      <c r="C28">
        <f t="shared" si="8"/>
        <v>20</v>
      </c>
      <c r="D28" s="2">
        <f t="shared" si="5"/>
        <v>15.424983764527429</v>
      </c>
      <c r="E28" s="5">
        <f t="shared" si="9"/>
        <v>153.48035892594322</v>
      </c>
      <c r="F28" s="2">
        <f t="shared" si="10"/>
        <v>2.5580059820990537</v>
      </c>
      <c r="G28" s="2">
        <f t="shared" si="6"/>
        <v>200</v>
      </c>
      <c r="H28">
        <f t="shared" si="1"/>
        <v>600</v>
      </c>
      <c r="I28" s="23">
        <f t="shared" si="12"/>
        <v>52.413793103448278</v>
      </c>
      <c r="J28" s="23">
        <f t="shared" si="11"/>
        <v>25.103448275862071</v>
      </c>
      <c r="K28" s="22">
        <f t="shared" si="7"/>
        <v>147.58620689655172</v>
      </c>
      <c r="L28" s="25">
        <f t="shared" si="3"/>
        <v>172.68965517241378</v>
      </c>
      <c r="M28" s="2">
        <f t="shared" si="4"/>
        <v>3.4744408945686902</v>
      </c>
    </row>
    <row r="29" spans="3:13">
      <c r="C29">
        <f t="shared" si="8"/>
        <v>21</v>
      </c>
      <c r="D29" s="2">
        <f t="shared" si="5"/>
        <v>16.8132323033349</v>
      </c>
      <c r="E29" s="5">
        <f t="shared" si="9"/>
        <v>170.29359122927812</v>
      </c>
      <c r="F29" s="2">
        <f t="shared" si="10"/>
        <v>2.8382265204879689</v>
      </c>
      <c r="G29" s="2">
        <f t="shared" si="6"/>
        <v>210</v>
      </c>
      <c r="H29">
        <f t="shared" si="1"/>
        <v>630</v>
      </c>
      <c r="I29" s="23">
        <f t="shared" si="12"/>
        <v>57.931034482758633</v>
      </c>
      <c r="J29" s="23">
        <f t="shared" si="11"/>
        <v>25.103448275862071</v>
      </c>
      <c r="K29" s="22">
        <f t="shared" si="7"/>
        <v>152.06896551724137</v>
      </c>
      <c r="L29" s="25">
        <f t="shared" si="3"/>
        <v>177.17241379310343</v>
      </c>
      <c r="M29" s="2">
        <f t="shared" si="4"/>
        <v>3.5558583106267032</v>
      </c>
    </row>
    <row r="30" spans="3:13">
      <c r="C30">
        <f t="shared" si="8"/>
        <v>22</v>
      </c>
      <c r="D30" s="2">
        <f t="shared" si="5"/>
        <v>18.326423210635042</v>
      </c>
      <c r="E30" s="5">
        <f t="shared" si="9"/>
        <v>188.62001443991318</v>
      </c>
      <c r="F30" s="2">
        <f t="shared" si="10"/>
        <v>3.1436669073318861</v>
      </c>
      <c r="G30" s="2">
        <f t="shared" si="6"/>
        <v>220</v>
      </c>
      <c r="H30">
        <f t="shared" si="1"/>
        <v>660</v>
      </c>
      <c r="I30" s="23">
        <f t="shared" si="12"/>
        <v>63.724137931034491</v>
      </c>
      <c r="J30" s="23">
        <f t="shared" si="11"/>
        <v>25.103448275862071</v>
      </c>
      <c r="K30" s="22">
        <f t="shared" si="7"/>
        <v>156.27586206896552</v>
      </c>
      <c r="L30" s="25">
        <f t="shared" ref="L30:L58" si="13">K30+J30</f>
        <v>181.37931034482759</v>
      </c>
      <c r="M30" s="2">
        <f t="shared" ref="M30:M58" si="14">H30/L30</f>
        <v>3.6387832699619773</v>
      </c>
    </row>
    <row r="31" spans="3:13">
      <c r="C31">
        <f t="shared" si="8"/>
        <v>23</v>
      </c>
      <c r="D31" s="2">
        <f t="shared" si="5"/>
        <v>19.975801299592199</v>
      </c>
      <c r="E31" s="5">
        <f t="shared" si="9"/>
        <v>208.59581573950538</v>
      </c>
      <c r="F31" s="2">
        <f t="shared" si="10"/>
        <v>3.4765969289917562</v>
      </c>
      <c r="G31" s="2">
        <f t="shared" si="6"/>
        <v>230</v>
      </c>
      <c r="H31">
        <f t="shared" si="1"/>
        <v>690</v>
      </c>
      <c r="I31" s="23">
        <f t="shared" si="12"/>
        <v>69.793103448275872</v>
      </c>
      <c r="J31" s="23">
        <f t="shared" si="11"/>
        <v>25.103448275862071</v>
      </c>
      <c r="K31" s="22">
        <f t="shared" si="7"/>
        <v>160.20689655172413</v>
      </c>
      <c r="L31" s="25">
        <f t="shared" si="13"/>
        <v>185.31034482758619</v>
      </c>
      <c r="M31" s="2">
        <f t="shared" si="14"/>
        <v>3.7234834387793079</v>
      </c>
    </row>
    <row r="32" spans="3:13">
      <c r="C32">
        <f t="shared" si="8"/>
        <v>24</v>
      </c>
      <c r="D32" s="2">
        <f t="shared" si="5"/>
        <v>21.773623416555498</v>
      </c>
      <c r="E32" s="5">
        <f t="shared" si="9"/>
        <v>230.36943915606088</v>
      </c>
      <c r="F32" s="2">
        <f t="shared" si="10"/>
        <v>3.8394906526010146</v>
      </c>
      <c r="G32" s="2">
        <f t="shared" si="6"/>
        <v>240</v>
      </c>
      <c r="H32">
        <f t="shared" si="1"/>
        <v>720</v>
      </c>
      <c r="I32" s="23">
        <f t="shared" si="12"/>
        <v>76.137931034482762</v>
      </c>
      <c r="J32" s="23">
        <f t="shared" si="11"/>
        <v>25.103448275862071</v>
      </c>
      <c r="K32" s="22">
        <f t="shared" si="7"/>
        <v>163.86206896551724</v>
      </c>
      <c r="L32" s="25">
        <f t="shared" si="13"/>
        <v>188.9655172413793</v>
      </c>
      <c r="M32" s="2">
        <f t="shared" si="14"/>
        <v>3.8102189781021898</v>
      </c>
    </row>
    <row r="33" spans="3:13">
      <c r="C33">
        <f t="shared" si="8"/>
        <v>25</v>
      </c>
      <c r="D33" s="2">
        <f t="shared" si="5"/>
        <v>23.733249524045494</v>
      </c>
      <c r="E33" s="5">
        <f t="shared" si="9"/>
        <v>254.10268868010638</v>
      </c>
      <c r="F33" s="2">
        <f t="shared" si="10"/>
        <v>4.235044811335106</v>
      </c>
      <c r="G33" s="2">
        <f t="shared" si="6"/>
        <v>250</v>
      </c>
      <c r="H33">
        <f t="shared" si="1"/>
        <v>750</v>
      </c>
      <c r="I33" s="23">
        <f t="shared" si="12"/>
        <v>82.758620689655189</v>
      </c>
      <c r="J33" s="23">
        <f t="shared" si="11"/>
        <v>25.103448275862071</v>
      </c>
      <c r="K33" s="22">
        <f t="shared" si="7"/>
        <v>167.24137931034483</v>
      </c>
      <c r="L33" s="25">
        <f t="shared" si="13"/>
        <v>192.34482758620689</v>
      </c>
      <c r="M33" s="2">
        <f t="shared" si="14"/>
        <v>3.8992470419505199</v>
      </c>
    </row>
    <row r="34" spans="3:13">
      <c r="C34">
        <f t="shared" si="8"/>
        <v>26</v>
      </c>
      <c r="D34" s="2">
        <f t="shared" si="5"/>
        <v>25.869241981209591</v>
      </c>
      <c r="E34" s="5">
        <f t="shared" si="9"/>
        <v>279.97193066131598</v>
      </c>
      <c r="F34" s="2">
        <f t="shared" si="10"/>
        <v>4.6661988443552662</v>
      </c>
      <c r="G34" s="2">
        <f t="shared" si="6"/>
        <v>260</v>
      </c>
      <c r="H34">
        <f t="shared" si="1"/>
        <v>780</v>
      </c>
      <c r="I34" s="23">
        <f t="shared" si="12"/>
        <v>89.65517241379311</v>
      </c>
      <c r="J34" s="23">
        <f t="shared" si="11"/>
        <v>25.103448275862071</v>
      </c>
      <c r="K34" s="22">
        <f t="shared" si="7"/>
        <v>170.34482758620689</v>
      </c>
      <c r="L34" s="25">
        <f t="shared" si="13"/>
        <v>195.44827586206895</v>
      </c>
      <c r="M34" s="2">
        <f t="shared" si="14"/>
        <v>3.9908256880733948</v>
      </c>
    </row>
    <row r="35" spans="3:13">
      <c r="C35">
        <f t="shared" si="8"/>
        <v>27</v>
      </c>
      <c r="D35" s="2">
        <f t="shared" si="5"/>
        <v>28.197473759518456</v>
      </c>
      <c r="E35" s="5">
        <f t="shared" si="9"/>
        <v>308.16940442083444</v>
      </c>
      <c r="F35" s="2">
        <f t="shared" si="10"/>
        <v>5.136156740347241</v>
      </c>
      <c r="G35" s="2">
        <f t="shared" si="6"/>
        <v>270</v>
      </c>
      <c r="H35">
        <f t="shared" si="1"/>
        <v>810</v>
      </c>
      <c r="I35" s="23">
        <f t="shared" si="12"/>
        <v>96.827586206896569</v>
      </c>
      <c r="J35" s="23">
        <f t="shared" si="11"/>
        <v>25.103448275862071</v>
      </c>
      <c r="K35" s="22">
        <f t="shared" si="7"/>
        <v>173.17241379310343</v>
      </c>
      <c r="L35" s="25">
        <f t="shared" si="13"/>
        <v>198.27586206896549</v>
      </c>
      <c r="M35" s="2">
        <f t="shared" si="14"/>
        <v>4.0852173913043481</v>
      </c>
    </row>
    <row r="36" spans="3:13">
      <c r="C36">
        <f t="shared" si="8"/>
        <v>28</v>
      </c>
      <c r="D36" s="2">
        <f t="shared" si="5"/>
        <v>30.73524639787512</v>
      </c>
      <c r="E36" s="5">
        <f t="shared" si="9"/>
        <v>338.90465081870957</v>
      </c>
      <c r="F36" s="2">
        <f t="shared" si="10"/>
        <v>5.6484108469784928</v>
      </c>
      <c r="G36" s="2">
        <f t="shared" si="6"/>
        <v>280</v>
      </c>
      <c r="H36">
        <f t="shared" si="1"/>
        <v>840</v>
      </c>
      <c r="I36" s="23">
        <f t="shared" si="12"/>
        <v>104.27586206896552</v>
      </c>
      <c r="J36" s="23">
        <f t="shared" si="11"/>
        <v>25.103448275862071</v>
      </c>
      <c r="K36" s="22">
        <f t="shared" si="7"/>
        <v>175.72413793103448</v>
      </c>
      <c r="L36" s="25">
        <f t="shared" si="13"/>
        <v>200.82758620689654</v>
      </c>
      <c r="M36" s="2">
        <f t="shared" si="14"/>
        <v>4.1826923076923075</v>
      </c>
    </row>
    <row r="37" spans="3:13">
      <c r="C37">
        <f t="shared" si="8"/>
        <v>29</v>
      </c>
      <c r="D37" s="2">
        <f t="shared" si="5"/>
        <v>33.501418573683885</v>
      </c>
      <c r="E37" s="5">
        <f t="shared" si="9"/>
        <v>372.40606939239348</v>
      </c>
      <c r="F37" s="2">
        <f t="shared" si="10"/>
        <v>6.2067678232065582</v>
      </c>
      <c r="G37" s="2">
        <f t="shared" si="6"/>
        <v>290</v>
      </c>
      <c r="H37">
        <f t="shared" si="1"/>
        <v>870</v>
      </c>
      <c r="I37" s="23">
        <f t="shared" si="12"/>
        <v>112.00000000000001</v>
      </c>
      <c r="J37" s="23">
        <f t="shared" si="11"/>
        <v>25.103448275862071</v>
      </c>
      <c r="K37" s="22">
        <f t="shared" si="7"/>
        <v>178</v>
      </c>
      <c r="L37" s="25">
        <f t="shared" si="13"/>
        <v>203.10344827586206</v>
      </c>
      <c r="M37" s="2">
        <f t="shared" si="14"/>
        <v>4.2835314091680816</v>
      </c>
    </row>
    <row r="38" spans="3:13">
      <c r="C38">
        <f t="shared" si="8"/>
        <v>30</v>
      </c>
      <c r="D38" s="2">
        <f t="shared" si="5"/>
        <v>36.516546245315439</v>
      </c>
      <c r="E38" s="5">
        <f t="shared" si="9"/>
        <v>408.92261563770893</v>
      </c>
      <c r="F38" s="2">
        <f t="shared" si="10"/>
        <v>6.8153769272951488</v>
      </c>
      <c r="G38" s="2">
        <f t="shared" si="6"/>
        <v>300</v>
      </c>
      <c r="H38">
        <f t="shared" si="1"/>
        <v>900</v>
      </c>
      <c r="I38" s="23">
        <f t="shared" si="12"/>
        <v>120</v>
      </c>
      <c r="J38" s="23">
        <f t="shared" si="11"/>
        <v>25.103448275862071</v>
      </c>
      <c r="K38" s="22">
        <f t="shared" si="7"/>
        <v>180</v>
      </c>
      <c r="L38" s="25">
        <f t="shared" si="13"/>
        <v>205.10344827586206</v>
      </c>
      <c r="M38" s="2">
        <f t="shared" si="14"/>
        <v>4.3880295897780766</v>
      </c>
    </row>
    <row r="39" spans="3:13">
      <c r="C39">
        <f t="shared" si="8"/>
        <v>31</v>
      </c>
      <c r="D39" s="2">
        <f t="shared" si="5"/>
        <v>39.803035407393828</v>
      </c>
      <c r="E39" s="5">
        <f t="shared" si="9"/>
        <v>448.72565104510278</v>
      </c>
      <c r="F39" s="2">
        <f t="shared" si="10"/>
        <v>7.4787608507517129</v>
      </c>
      <c r="G39" s="2">
        <f t="shared" si="6"/>
        <v>310</v>
      </c>
      <c r="H39">
        <f t="shared" si="1"/>
        <v>930</v>
      </c>
      <c r="I39" s="23">
        <f t="shared" si="12"/>
        <v>124</v>
      </c>
      <c r="J39" s="23">
        <f t="shared" si="11"/>
        <v>25.103448275862071</v>
      </c>
      <c r="K39" s="22">
        <f t="shared" si="7"/>
        <v>186</v>
      </c>
      <c r="L39" s="25">
        <f t="shared" si="13"/>
        <v>211.10344827586206</v>
      </c>
      <c r="M39" s="2">
        <f t="shared" si="14"/>
        <v>4.405423064358053</v>
      </c>
    </row>
    <row r="40" spans="3:13">
      <c r="C40">
        <f t="shared" si="8"/>
        <v>32</v>
      </c>
      <c r="D40" s="2">
        <f t="shared" si="5"/>
        <v>43.385308594059275</v>
      </c>
      <c r="E40" s="5">
        <f t="shared" si="9"/>
        <v>492.11095963916205</v>
      </c>
      <c r="F40" s="2">
        <f t="shared" si="10"/>
        <v>8.2018493273193673</v>
      </c>
      <c r="G40" s="2">
        <f t="shared" si="6"/>
        <v>320</v>
      </c>
      <c r="H40">
        <f t="shared" si="1"/>
        <v>960</v>
      </c>
      <c r="I40" s="23">
        <f t="shared" si="12"/>
        <v>128</v>
      </c>
      <c r="J40" s="23">
        <f t="shared" si="11"/>
        <v>25.103448275862071</v>
      </c>
      <c r="K40" s="22">
        <f t="shared" si="7"/>
        <v>192</v>
      </c>
      <c r="L40" s="25">
        <f t="shared" si="13"/>
        <v>217.10344827586206</v>
      </c>
      <c r="M40" s="2">
        <f t="shared" si="14"/>
        <v>4.4218551461245239</v>
      </c>
    </row>
    <row r="41" spans="3:13">
      <c r="C41">
        <f t="shared" si="8"/>
        <v>33</v>
      </c>
      <c r="D41" s="2">
        <f t="shared" si="5"/>
        <v>47.289986367524612</v>
      </c>
      <c r="E41" s="5">
        <f t="shared" si="9"/>
        <v>539.4009460066867</v>
      </c>
      <c r="F41" s="2">
        <f t="shared" si="10"/>
        <v>8.9900157667781109</v>
      </c>
      <c r="G41" s="2">
        <f t="shared" si="6"/>
        <v>330</v>
      </c>
      <c r="H41">
        <f t="shared" ref="H41:H58" si="15">G41*$C$6</f>
        <v>990</v>
      </c>
      <c r="I41" s="23">
        <f t="shared" si="12"/>
        <v>132</v>
      </c>
      <c r="J41" s="23">
        <f t="shared" si="11"/>
        <v>25.103448275862071</v>
      </c>
      <c r="K41" s="22">
        <f t="shared" ref="K41:K58" si="16">G41-I41</f>
        <v>198</v>
      </c>
      <c r="L41" s="25">
        <f t="shared" si="13"/>
        <v>223.10344827586206</v>
      </c>
      <c r="M41" s="2">
        <f t="shared" si="14"/>
        <v>4.437403400309119</v>
      </c>
    </row>
    <row r="42" spans="3:13">
      <c r="C42">
        <f t="shared" si="8"/>
        <v>34</v>
      </c>
      <c r="D42" s="2">
        <f t="shared" ref="D42:D73" si="17">D41*$C$3+$C$4</f>
        <v>51.546085140601832</v>
      </c>
      <c r="E42" s="5">
        <f t="shared" si="9"/>
        <v>590.9470311472885</v>
      </c>
      <c r="F42" s="2">
        <f t="shared" si="10"/>
        <v>9.8491171857881419</v>
      </c>
      <c r="G42" s="2">
        <f t="shared" si="6"/>
        <v>340</v>
      </c>
      <c r="H42">
        <f t="shared" si="15"/>
        <v>1020</v>
      </c>
      <c r="I42" s="23">
        <f t="shared" si="12"/>
        <v>136</v>
      </c>
      <c r="J42" s="23">
        <f t="shared" si="11"/>
        <v>25.103448275862071</v>
      </c>
      <c r="K42" s="22">
        <f t="shared" si="16"/>
        <v>204</v>
      </c>
      <c r="L42" s="25">
        <f t="shared" si="13"/>
        <v>229.10344827586206</v>
      </c>
      <c r="M42" s="2">
        <f t="shared" si="14"/>
        <v>4.4521372667068029</v>
      </c>
    </row>
    <row r="43" spans="3:13">
      <c r="C43">
        <f t="shared" si="8"/>
        <v>35</v>
      </c>
      <c r="D43" s="2">
        <f t="shared" si="17"/>
        <v>56.185232803256</v>
      </c>
      <c r="E43" s="5">
        <f t="shared" si="9"/>
        <v>647.13226395054448</v>
      </c>
      <c r="F43" s="2">
        <f t="shared" si="10"/>
        <v>10.785537732509075</v>
      </c>
      <c r="G43" s="2">
        <f t="shared" si="6"/>
        <v>350</v>
      </c>
      <c r="H43">
        <f t="shared" si="15"/>
        <v>1050</v>
      </c>
      <c r="I43" s="23">
        <f t="shared" si="12"/>
        <v>140</v>
      </c>
      <c r="J43" s="23">
        <f t="shared" si="11"/>
        <v>25.103448275862071</v>
      </c>
      <c r="K43" s="22">
        <f t="shared" si="16"/>
        <v>210</v>
      </c>
      <c r="L43" s="25">
        <f t="shared" si="13"/>
        <v>235.10344827586206</v>
      </c>
      <c r="M43" s="2">
        <f t="shared" si="14"/>
        <v>4.4661190965092405</v>
      </c>
    </row>
    <row r="44" spans="3:13">
      <c r="C44">
        <f t="shared" si="8"/>
        <v>36</v>
      </c>
      <c r="D44" s="2">
        <f t="shared" si="17"/>
        <v>61.241903755549046</v>
      </c>
      <c r="E44" s="5">
        <f t="shared" si="9"/>
        <v>708.37416770609354</v>
      </c>
      <c r="F44" s="2">
        <f t="shared" si="10"/>
        <v>11.806236128434893</v>
      </c>
      <c r="G44" s="2">
        <f t="shared" si="6"/>
        <v>360</v>
      </c>
      <c r="H44">
        <f t="shared" si="15"/>
        <v>1080</v>
      </c>
      <c r="I44" s="23">
        <f t="shared" si="12"/>
        <v>144</v>
      </c>
      <c r="J44" s="23">
        <f t="shared" si="11"/>
        <v>25.103448275862071</v>
      </c>
      <c r="K44" s="22">
        <f t="shared" si="16"/>
        <v>216</v>
      </c>
      <c r="L44" s="25">
        <f t="shared" si="13"/>
        <v>241.10344827586206</v>
      </c>
      <c r="M44" s="2">
        <f t="shared" si="14"/>
        <v>4.4794050343249427</v>
      </c>
    </row>
    <row r="45" spans="3:13">
      <c r="C45">
        <f t="shared" si="8"/>
        <v>37</v>
      </c>
      <c r="D45" s="2">
        <f t="shared" si="17"/>
        <v>66.753675093548466</v>
      </c>
      <c r="E45" s="5">
        <f t="shared" si="9"/>
        <v>775.12784279964205</v>
      </c>
      <c r="F45" s="2">
        <f t="shared" si="10"/>
        <v>12.918797379994034</v>
      </c>
      <c r="G45" s="2">
        <f t="shared" si="6"/>
        <v>370</v>
      </c>
      <c r="H45">
        <f t="shared" si="15"/>
        <v>1110</v>
      </c>
      <c r="I45" s="23">
        <f t="shared" si="12"/>
        <v>148</v>
      </c>
      <c r="J45" s="23">
        <f t="shared" si="11"/>
        <v>25.103448275862071</v>
      </c>
      <c r="K45" s="22">
        <f t="shared" si="16"/>
        <v>222</v>
      </c>
      <c r="L45" s="25">
        <f t="shared" si="13"/>
        <v>247.10344827586206</v>
      </c>
      <c r="M45" s="2">
        <f t="shared" si="14"/>
        <v>4.4920457716996927</v>
      </c>
    </row>
    <row r="46" spans="3:13">
      <c r="C46">
        <f t="shared" si="8"/>
        <v>38</v>
      </c>
      <c r="D46" s="2">
        <f t="shared" si="17"/>
        <v>72.76150585196784</v>
      </c>
      <c r="E46" s="5">
        <f t="shared" si="9"/>
        <v>847.88934865160991</v>
      </c>
      <c r="F46" s="2">
        <f t="shared" si="10"/>
        <v>14.131489144193498</v>
      </c>
      <c r="G46" s="2">
        <f t="shared" si="6"/>
        <v>380</v>
      </c>
      <c r="H46">
        <f t="shared" si="15"/>
        <v>1140</v>
      </c>
      <c r="I46" s="23">
        <f t="shared" si="12"/>
        <v>152</v>
      </c>
      <c r="J46" s="23">
        <f t="shared" si="11"/>
        <v>25.103448275862071</v>
      </c>
      <c r="K46" s="22">
        <f t="shared" si="16"/>
        <v>228</v>
      </c>
      <c r="L46" s="25">
        <f t="shared" si="13"/>
        <v>253.10344827586206</v>
      </c>
      <c r="M46" s="2">
        <f t="shared" si="14"/>
        <v>4.5040871934604905</v>
      </c>
    </row>
    <row r="47" spans="3:13">
      <c r="C47">
        <f t="shared" si="8"/>
        <v>39</v>
      </c>
      <c r="D47" s="2">
        <f t="shared" si="17"/>
        <v>79.310041378644954</v>
      </c>
      <c r="E47" s="5">
        <f t="shared" si="9"/>
        <v>927.1993900302549</v>
      </c>
      <c r="F47" s="2">
        <f t="shared" si="10"/>
        <v>15.453323167170915</v>
      </c>
      <c r="G47" s="2">
        <f t="shared" si="6"/>
        <v>390</v>
      </c>
      <c r="H47">
        <f t="shared" si="15"/>
        <v>1170</v>
      </c>
      <c r="I47" s="23">
        <f t="shared" si="12"/>
        <v>156</v>
      </c>
      <c r="J47" s="23">
        <f t="shared" si="11"/>
        <v>25.103448275862071</v>
      </c>
      <c r="K47" s="22">
        <f t="shared" si="16"/>
        <v>234</v>
      </c>
      <c r="L47" s="25">
        <f t="shared" si="13"/>
        <v>259.10344827586209</v>
      </c>
      <c r="M47" s="2">
        <f t="shared" si="14"/>
        <v>4.515570934256055</v>
      </c>
    </row>
    <row r="48" spans="3:13">
      <c r="C48">
        <f t="shared" si="8"/>
        <v>40</v>
      </c>
      <c r="D48" s="2">
        <f t="shared" si="17"/>
        <v>86.447945102723011</v>
      </c>
      <c r="E48" s="5">
        <f t="shared" si="9"/>
        <v>1013.6473351329779</v>
      </c>
      <c r="F48" s="2">
        <f t="shared" si="10"/>
        <v>16.894122252216299</v>
      </c>
      <c r="G48" s="2">
        <f t="shared" si="6"/>
        <v>400</v>
      </c>
      <c r="H48">
        <f t="shared" si="15"/>
        <v>1200</v>
      </c>
      <c r="I48" s="23">
        <f t="shared" si="12"/>
        <v>160</v>
      </c>
      <c r="J48" s="23">
        <f t="shared" si="11"/>
        <v>25.103448275862071</v>
      </c>
      <c r="K48" s="22">
        <f t="shared" si="16"/>
        <v>240</v>
      </c>
      <c r="L48" s="25">
        <f t="shared" si="13"/>
        <v>265.10344827586209</v>
      </c>
      <c r="M48" s="2">
        <f t="shared" si="14"/>
        <v>4.5265348595213313</v>
      </c>
    </row>
    <row r="49" spans="3:13">
      <c r="C49">
        <f t="shared" si="8"/>
        <v>41</v>
      </c>
      <c r="D49" s="2">
        <f t="shared" si="17"/>
        <v>94.228260161968095</v>
      </c>
      <c r="E49" s="5">
        <f t="shared" si="9"/>
        <v>1107.8755952949459</v>
      </c>
      <c r="F49" s="2">
        <f t="shared" si="10"/>
        <v>18.464593254915766</v>
      </c>
      <c r="G49" s="2">
        <f t="shared" si="6"/>
        <v>410</v>
      </c>
      <c r="H49">
        <f t="shared" si="15"/>
        <v>1230</v>
      </c>
      <c r="I49" s="23">
        <f t="shared" si="12"/>
        <v>164</v>
      </c>
      <c r="J49" s="23">
        <f t="shared" si="11"/>
        <v>25.103448275862071</v>
      </c>
      <c r="K49" s="22">
        <f t="shared" si="16"/>
        <v>246</v>
      </c>
      <c r="L49" s="25">
        <f t="shared" si="13"/>
        <v>271.10344827586209</v>
      </c>
      <c r="M49" s="2">
        <f t="shared" si="14"/>
        <v>4.537013482574408</v>
      </c>
    </row>
    <row r="50" spans="3:13">
      <c r="C50">
        <f t="shared" si="8"/>
        <v>42</v>
      </c>
      <c r="D50" s="2">
        <f t="shared" si="17"/>
        <v>102.70880357654524</v>
      </c>
      <c r="E50" s="5">
        <f t="shared" si="9"/>
        <v>1210.5843988714912</v>
      </c>
      <c r="F50" s="2">
        <f t="shared" si="10"/>
        <v>20.176406647858187</v>
      </c>
      <c r="G50" s="2">
        <f t="shared" si="6"/>
        <v>420</v>
      </c>
      <c r="H50">
        <f t="shared" si="15"/>
        <v>1260</v>
      </c>
      <c r="I50" s="23">
        <f t="shared" si="12"/>
        <v>168</v>
      </c>
      <c r="J50" s="23">
        <f t="shared" si="11"/>
        <v>25.103448275862071</v>
      </c>
      <c r="K50" s="22">
        <f t="shared" si="16"/>
        <v>252</v>
      </c>
      <c r="L50" s="25">
        <f t="shared" si="13"/>
        <v>277.10344827586209</v>
      </c>
      <c r="M50" s="2">
        <f t="shared" si="14"/>
        <v>4.5470383275261321</v>
      </c>
    </row>
    <row r="51" spans="3:13">
      <c r="C51">
        <f t="shared" si="8"/>
        <v>43</v>
      </c>
      <c r="D51" s="2">
        <f t="shared" si="17"/>
        <v>111.95259589843431</v>
      </c>
      <c r="E51" s="5">
        <f t="shared" si="9"/>
        <v>1322.5369947699255</v>
      </c>
      <c r="F51" s="2">
        <f t="shared" si="10"/>
        <v>22.042283246165425</v>
      </c>
      <c r="G51" s="2">
        <f t="shared" si="6"/>
        <v>430</v>
      </c>
      <c r="H51">
        <f t="shared" si="15"/>
        <v>1290</v>
      </c>
      <c r="I51" s="23">
        <f t="shared" si="12"/>
        <v>172</v>
      </c>
      <c r="J51" s="23">
        <f t="shared" si="11"/>
        <v>25.103448275862071</v>
      </c>
      <c r="K51" s="22">
        <f t="shared" si="16"/>
        <v>258</v>
      </c>
      <c r="L51" s="25">
        <f t="shared" si="13"/>
        <v>283.10344827586209</v>
      </c>
      <c r="M51" s="2">
        <f t="shared" si="14"/>
        <v>4.5566382460414125</v>
      </c>
    </row>
    <row r="52" spans="3:13">
      <c r="C52">
        <f t="shared" si="8"/>
        <v>44</v>
      </c>
      <c r="D52" s="2">
        <f t="shared" si="17"/>
        <v>122.0283295292934</v>
      </c>
      <c r="E52" s="5">
        <f t="shared" si="9"/>
        <v>1444.5653242992189</v>
      </c>
      <c r="F52" s="2">
        <f t="shared" si="10"/>
        <v>24.076088738320315</v>
      </c>
      <c r="G52" s="2">
        <f t="shared" si="6"/>
        <v>440</v>
      </c>
      <c r="H52">
        <f t="shared" si="15"/>
        <v>1320</v>
      </c>
      <c r="I52" s="23">
        <f t="shared" si="12"/>
        <v>176</v>
      </c>
      <c r="J52" s="23">
        <f t="shared" si="11"/>
        <v>25.103448275862071</v>
      </c>
      <c r="K52" s="22">
        <f t="shared" si="16"/>
        <v>264</v>
      </c>
      <c r="L52" s="25">
        <f t="shared" si="13"/>
        <v>289.10344827586209</v>
      </c>
      <c r="M52" s="2">
        <f t="shared" si="14"/>
        <v>4.5658396946564883</v>
      </c>
    </row>
    <row r="53" spans="3:13">
      <c r="C53">
        <f t="shared" si="8"/>
        <v>45</v>
      </c>
      <c r="D53" s="2">
        <f t="shared" si="17"/>
        <v>133.01087918692983</v>
      </c>
      <c r="E53" s="5">
        <f t="shared" si="9"/>
        <v>1577.5762034861486</v>
      </c>
      <c r="F53" s="2">
        <f t="shared" si="10"/>
        <v>26.292936724769145</v>
      </c>
      <c r="G53" s="2">
        <f t="shared" si="6"/>
        <v>450</v>
      </c>
      <c r="H53">
        <f t="shared" si="15"/>
        <v>1350</v>
      </c>
      <c r="I53" s="23">
        <f t="shared" si="12"/>
        <v>180</v>
      </c>
      <c r="J53" s="23">
        <f t="shared" si="11"/>
        <v>25.103448275862071</v>
      </c>
      <c r="K53" s="22">
        <f t="shared" si="16"/>
        <v>270</v>
      </c>
      <c r="L53" s="25">
        <f t="shared" si="13"/>
        <v>295.10344827586209</v>
      </c>
      <c r="M53" s="2">
        <f t="shared" si="14"/>
        <v>4.5746669782659497</v>
      </c>
    </row>
    <row r="54" spans="3:13">
      <c r="C54">
        <f t="shared" si="8"/>
        <v>46</v>
      </c>
      <c r="D54" s="2">
        <f t="shared" si="17"/>
        <v>144.98185831375352</v>
      </c>
      <c r="E54" s="5">
        <f t="shared" si="9"/>
        <v>1722.5580617999021</v>
      </c>
      <c r="F54" s="2">
        <f t="shared" si="10"/>
        <v>28.709301029998368</v>
      </c>
      <c r="G54" s="2">
        <f t="shared" si="6"/>
        <v>460</v>
      </c>
      <c r="H54">
        <f t="shared" si="15"/>
        <v>1380</v>
      </c>
      <c r="I54" s="23">
        <f t="shared" si="12"/>
        <v>184</v>
      </c>
      <c r="J54" s="23">
        <f t="shared" si="11"/>
        <v>25.103448275862071</v>
      </c>
      <c r="K54" s="22">
        <f t="shared" si="16"/>
        <v>276</v>
      </c>
      <c r="L54" s="25">
        <f t="shared" si="13"/>
        <v>301.10344827586209</v>
      </c>
      <c r="M54" s="2">
        <f t="shared" si="14"/>
        <v>4.5831424644983967</v>
      </c>
    </row>
    <row r="55" spans="3:13">
      <c r="C55">
        <f t="shared" si="8"/>
        <v>47</v>
      </c>
      <c r="D55" s="2">
        <f t="shared" si="17"/>
        <v>158.03022556199136</v>
      </c>
      <c r="E55" s="5">
        <f t="shared" si="9"/>
        <v>1880.5882873618934</v>
      </c>
      <c r="F55" s="2">
        <f t="shared" si="10"/>
        <v>31.343138122698225</v>
      </c>
      <c r="G55" s="2">
        <f t="shared" si="6"/>
        <v>470</v>
      </c>
      <c r="H55">
        <f t="shared" si="15"/>
        <v>1410</v>
      </c>
      <c r="I55" s="23">
        <f t="shared" si="12"/>
        <v>188</v>
      </c>
      <c r="J55" s="23">
        <f t="shared" si="11"/>
        <v>25.103448275862071</v>
      </c>
      <c r="K55" s="22">
        <f t="shared" si="16"/>
        <v>282</v>
      </c>
      <c r="L55" s="25">
        <f t="shared" si="13"/>
        <v>307.10344827586209</v>
      </c>
      <c r="M55" s="2">
        <f t="shared" si="14"/>
        <v>4.5912867729620475</v>
      </c>
    </row>
    <row r="56" spans="3:13">
      <c r="C56">
        <f t="shared" si="8"/>
        <v>48</v>
      </c>
      <c r="D56" s="2">
        <f t="shared" si="17"/>
        <v>172.25294586257058</v>
      </c>
      <c r="E56" s="5">
        <f t="shared" si="9"/>
        <v>2052.8412332244638</v>
      </c>
      <c r="F56" s="2">
        <f t="shared" si="10"/>
        <v>34.214020553741065</v>
      </c>
      <c r="G56" s="2">
        <f t="shared" si="6"/>
        <v>480</v>
      </c>
      <c r="H56">
        <f t="shared" si="15"/>
        <v>1440</v>
      </c>
      <c r="I56" s="23">
        <f t="shared" si="12"/>
        <v>192</v>
      </c>
      <c r="J56" s="23">
        <f t="shared" si="11"/>
        <v>25.103448275862071</v>
      </c>
      <c r="K56" s="22">
        <f t="shared" si="16"/>
        <v>288</v>
      </c>
      <c r="L56" s="25">
        <f t="shared" si="13"/>
        <v>313.10344827586209</v>
      </c>
      <c r="M56" s="2">
        <f t="shared" si="14"/>
        <v>4.5991189427312769</v>
      </c>
    </row>
    <row r="57" spans="3:13">
      <c r="C57">
        <f t="shared" si="8"/>
        <v>49</v>
      </c>
      <c r="D57" s="2">
        <f t="shared" si="17"/>
        <v>187.75571099020195</v>
      </c>
      <c r="E57" s="5">
        <f t="shared" si="9"/>
        <v>2240.5969442146657</v>
      </c>
      <c r="F57" s="2">
        <f t="shared" si="10"/>
        <v>37.34328240357776</v>
      </c>
      <c r="G57" s="2">
        <f t="shared" si="6"/>
        <v>490</v>
      </c>
      <c r="H57">
        <f t="shared" si="15"/>
        <v>1470</v>
      </c>
      <c r="I57" s="23">
        <f t="shared" si="12"/>
        <v>196</v>
      </c>
      <c r="J57" s="23">
        <f t="shared" si="11"/>
        <v>25.103448275862071</v>
      </c>
      <c r="K57" s="22">
        <f t="shared" si="16"/>
        <v>294</v>
      </c>
      <c r="L57" s="25">
        <f t="shared" si="13"/>
        <v>319.10344827586209</v>
      </c>
      <c r="M57" s="2">
        <f t="shared" si="14"/>
        <v>4.6066565809379725</v>
      </c>
    </row>
    <row r="58" spans="3:13">
      <c r="C58">
        <f t="shared" si="8"/>
        <v>50</v>
      </c>
      <c r="D58" s="2">
        <f t="shared" si="17"/>
        <v>204.65372497932015</v>
      </c>
      <c r="E58" s="5">
        <f t="shared" si="9"/>
        <v>2445.2506691939857</v>
      </c>
      <c r="F58" s="2">
        <f t="shared" si="10"/>
        <v>40.754177819899759</v>
      </c>
      <c r="G58" s="2">
        <f t="shared" si="6"/>
        <v>500</v>
      </c>
      <c r="H58">
        <f t="shared" si="15"/>
        <v>1500</v>
      </c>
      <c r="I58" s="23">
        <f t="shared" si="12"/>
        <v>200</v>
      </c>
      <c r="J58" s="23">
        <f t="shared" si="11"/>
        <v>25.103448275862071</v>
      </c>
      <c r="K58" s="22">
        <f t="shared" si="16"/>
        <v>300</v>
      </c>
      <c r="L58" s="25">
        <f t="shared" si="13"/>
        <v>325.10344827586209</v>
      </c>
      <c r="M58" s="2">
        <f t="shared" si="14"/>
        <v>4.6139159949087825</v>
      </c>
    </row>
    <row r="59" spans="3:13">
      <c r="C59">
        <f t="shared" si="8"/>
        <v>51</v>
      </c>
      <c r="D59" s="2">
        <f t="shared" si="17"/>
        <v>223.07256022745898</v>
      </c>
      <c r="E59" s="5">
        <f t="shared" si="9"/>
        <v>2668.3232294214445</v>
      </c>
      <c r="F59" s="2">
        <f t="shared" si="10"/>
        <v>44.472053823690743</v>
      </c>
      <c r="G59" s="2">
        <f t="shared" si="6"/>
        <v>510</v>
      </c>
    </row>
    <row r="60" spans="3:13">
      <c r="C60">
        <f t="shared" si="8"/>
        <v>52</v>
      </c>
      <c r="D60" s="2">
        <f t="shared" si="17"/>
        <v>243.14909064793031</v>
      </c>
      <c r="E60" s="5">
        <f t="shared" si="9"/>
        <v>2911.4723200693747</v>
      </c>
      <c r="F60" s="2">
        <f t="shared" si="10"/>
        <v>48.52453866782291</v>
      </c>
      <c r="G60" s="2">
        <f t="shared" si="6"/>
        <v>520</v>
      </c>
    </row>
    <row r="61" spans="3:13">
      <c r="C61">
        <f t="shared" si="8"/>
        <v>53</v>
      </c>
      <c r="D61" s="2">
        <f t="shared" si="17"/>
        <v>265.03250880624404</v>
      </c>
      <c r="E61" s="5">
        <f t="shared" si="9"/>
        <v>3176.5048288756188</v>
      </c>
      <c r="F61" s="2">
        <f t="shared" si="10"/>
        <v>52.941747147926982</v>
      </c>
      <c r="G61" s="2">
        <f t="shared" si="6"/>
        <v>530</v>
      </c>
    </row>
    <row r="62" spans="3:13">
      <c r="C62">
        <f t="shared" si="8"/>
        <v>54</v>
      </c>
      <c r="D62" s="2">
        <f t="shared" si="17"/>
        <v>288.885434598806</v>
      </c>
      <c r="E62" s="5">
        <f t="shared" si="9"/>
        <v>3465.390263474425</v>
      </c>
      <c r="F62" s="2">
        <f t="shared" si="10"/>
        <v>57.756504391240419</v>
      </c>
      <c r="G62" s="2">
        <f t="shared" si="6"/>
        <v>540</v>
      </c>
    </row>
    <row r="63" spans="3:13">
      <c r="C63">
        <f t="shared" si="8"/>
        <v>55</v>
      </c>
      <c r="D63" s="2">
        <f t="shared" si="17"/>
        <v>314.88512371269854</v>
      </c>
      <c r="E63" s="5">
        <f t="shared" si="9"/>
        <v>3780.2753871871237</v>
      </c>
      <c r="F63" s="2">
        <f t="shared" si="10"/>
        <v>63.004589786452058</v>
      </c>
      <c r="G63" s="2">
        <f t="shared" si="6"/>
        <v>550</v>
      </c>
    </row>
    <row r="64" spans="3:13">
      <c r="C64">
        <f t="shared" si="8"/>
        <v>56</v>
      </c>
      <c r="D64" s="2">
        <f t="shared" si="17"/>
        <v>343.22478484684143</v>
      </c>
      <c r="E64" s="5">
        <f t="shared" si="9"/>
        <v>4123.5001720339651</v>
      </c>
      <c r="F64" s="2">
        <f t="shared" si="10"/>
        <v>68.725002867232746</v>
      </c>
      <c r="G64" s="2">
        <f t="shared" si="6"/>
        <v>560</v>
      </c>
    </row>
    <row r="65" spans="3:7">
      <c r="C65">
        <f t="shared" si="8"/>
        <v>57</v>
      </c>
      <c r="D65" s="2">
        <f t="shared" si="17"/>
        <v>374.11501548305716</v>
      </c>
      <c r="E65" s="5">
        <f t="shared" si="9"/>
        <v>4497.6151875170226</v>
      </c>
      <c r="F65" s="2">
        <f t="shared" si="10"/>
        <v>74.960253125283714</v>
      </c>
      <c r="G65" s="2">
        <f t="shared" si="6"/>
        <v>570</v>
      </c>
    </row>
    <row r="66" spans="3:7">
      <c r="C66">
        <f t="shared" si="8"/>
        <v>58</v>
      </c>
      <c r="D66" s="2">
        <f t="shared" si="17"/>
        <v>407.78536687653235</v>
      </c>
      <c r="E66" s="5">
        <f t="shared" si="9"/>
        <v>4905.4005543935546</v>
      </c>
      <c r="F66" s="2">
        <f t="shared" si="10"/>
        <v>81.756675906559238</v>
      </c>
      <c r="G66" s="2">
        <f t="shared" si="6"/>
        <v>580</v>
      </c>
    </row>
    <row r="67" spans="3:7">
      <c r="C67">
        <f t="shared" si="8"/>
        <v>59</v>
      </c>
      <c r="D67" s="2">
        <f t="shared" si="17"/>
        <v>444.48604989542031</v>
      </c>
      <c r="E67" s="5">
        <f t="shared" si="9"/>
        <v>5349.8866042889749</v>
      </c>
      <c r="F67" s="2">
        <f t="shared" si="10"/>
        <v>89.164776738149584</v>
      </c>
      <c r="G67" s="2">
        <f t="shared" si="6"/>
        <v>590</v>
      </c>
    </row>
    <row r="68" spans="3:7">
      <c r="C68">
        <f t="shared" si="8"/>
        <v>60</v>
      </c>
      <c r="D68" s="2">
        <f t="shared" si="17"/>
        <v>484.48979438600816</v>
      </c>
      <c r="E68" s="5">
        <f t="shared" si="9"/>
        <v>5834.3763986749827</v>
      </c>
      <c r="F68" s="2">
        <f t="shared" si="10"/>
        <v>97.239606644583048</v>
      </c>
      <c r="G68" s="2">
        <f t="shared" si="6"/>
        <v>600</v>
      </c>
    </row>
    <row r="69" spans="3:7">
      <c r="C69">
        <f t="shared" si="8"/>
        <v>61</v>
      </c>
      <c r="D69" s="2">
        <f t="shared" si="17"/>
        <v>528.0938758807489</v>
      </c>
      <c r="E69" s="5">
        <f t="shared" ref="E69:E99" si="18">D69+E68</f>
        <v>6362.4702745557315</v>
      </c>
      <c r="F69" s="2">
        <f t="shared" si="10"/>
        <v>106.04117124259552</v>
      </c>
      <c r="G69" s="2">
        <f t="shared" si="6"/>
        <v>610</v>
      </c>
    </row>
    <row r="70" spans="3:7">
      <c r="C70">
        <f t="shared" si="8"/>
        <v>62</v>
      </c>
      <c r="D70" s="2">
        <f t="shared" si="17"/>
        <v>575.6223247100163</v>
      </c>
      <c r="E70" s="5">
        <f t="shared" si="18"/>
        <v>6938.0925992657476</v>
      </c>
      <c r="F70" s="2">
        <f t="shared" si="10"/>
        <v>115.63487665442912</v>
      </c>
      <c r="G70" s="2">
        <f t="shared" si="6"/>
        <v>620</v>
      </c>
    </row>
    <row r="71" spans="3:7">
      <c r="C71">
        <f t="shared" si="8"/>
        <v>63</v>
      </c>
      <c r="D71" s="2">
        <f t="shared" si="17"/>
        <v>627.42833393391777</v>
      </c>
      <c r="E71" s="5">
        <f t="shared" si="18"/>
        <v>7565.5209331996657</v>
      </c>
      <c r="F71" s="2">
        <f t="shared" si="10"/>
        <v>126.09201555332776</v>
      </c>
      <c r="G71" s="2">
        <f t="shared" si="6"/>
        <v>630</v>
      </c>
    </row>
    <row r="72" spans="3:7">
      <c r="C72">
        <f t="shared" si="8"/>
        <v>64</v>
      </c>
      <c r="D72" s="2">
        <f t="shared" si="17"/>
        <v>683.89688398797045</v>
      </c>
      <c r="E72" s="5">
        <f t="shared" si="18"/>
        <v>8249.4178171876356</v>
      </c>
      <c r="F72" s="2">
        <f t="shared" si="10"/>
        <v>137.49029695312726</v>
      </c>
      <c r="G72" s="2">
        <f t="shared" si="6"/>
        <v>640</v>
      </c>
    </row>
    <row r="73" spans="3:7">
      <c r="C73">
        <f t="shared" si="8"/>
        <v>65</v>
      </c>
      <c r="D73" s="2">
        <f t="shared" si="17"/>
        <v>745.44760354688788</v>
      </c>
      <c r="E73" s="5">
        <f t="shared" si="18"/>
        <v>8994.8654207345244</v>
      </c>
      <c r="F73" s="2">
        <f t="shared" si="10"/>
        <v>149.91442367890875</v>
      </c>
      <c r="G73" s="2">
        <f t="shared" si="6"/>
        <v>650</v>
      </c>
    </row>
    <row r="74" spans="3:7">
      <c r="C74">
        <f t="shared" si="8"/>
        <v>66</v>
      </c>
      <c r="D74" s="2">
        <f t="shared" ref="D74:D107" si="19">D73*$C$3+$C$4</f>
        <v>812.53788786610789</v>
      </c>
      <c r="E74" s="5">
        <f t="shared" si="18"/>
        <v>9807.403308600633</v>
      </c>
      <c r="F74" s="2">
        <f t="shared" si="10"/>
        <v>163.45672181001055</v>
      </c>
      <c r="G74" s="2">
        <f t="shared" ref="G74:G107" si="20">C74*10</f>
        <v>660</v>
      </c>
    </row>
    <row r="75" spans="3:7">
      <c r="C75">
        <f t="shared" ref="C75:C107" si="21">C74+1</f>
        <v>67</v>
      </c>
      <c r="D75" s="2">
        <f t="shared" si="19"/>
        <v>885.66629777405763</v>
      </c>
      <c r="E75" s="5">
        <f t="shared" si="18"/>
        <v>10693.069606374691</v>
      </c>
      <c r="F75" s="2">
        <f t="shared" si="10"/>
        <v>178.21782677291151</v>
      </c>
      <c r="G75" s="2">
        <f t="shared" si="20"/>
        <v>670</v>
      </c>
    </row>
    <row r="76" spans="3:7">
      <c r="C76">
        <f t="shared" si="21"/>
        <v>68</v>
      </c>
      <c r="D76" s="2">
        <f t="shared" si="19"/>
        <v>965.37626457372289</v>
      </c>
      <c r="E76" s="5">
        <f t="shared" si="18"/>
        <v>11658.445870948413</v>
      </c>
      <c r="F76" s="2">
        <f t="shared" si="10"/>
        <v>194.30743118247355</v>
      </c>
      <c r="G76" s="2">
        <f t="shared" si="20"/>
        <v>680</v>
      </c>
    </row>
    <row r="77" spans="3:7">
      <c r="C77">
        <f t="shared" si="21"/>
        <v>69</v>
      </c>
      <c r="D77" s="2">
        <f t="shared" si="19"/>
        <v>1052.260128385358</v>
      </c>
      <c r="E77" s="5">
        <f t="shared" si="18"/>
        <v>12710.705999333772</v>
      </c>
      <c r="F77" s="2">
        <f t="shared" si="10"/>
        <v>211.84509998889618</v>
      </c>
      <c r="G77" s="2">
        <f t="shared" si="20"/>
        <v>690</v>
      </c>
    </row>
    <row r="78" spans="3:7">
      <c r="C78">
        <f t="shared" si="21"/>
        <v>70</v>
      </c>
      <c r="D78" s="2">
        <f t="shared" si="19"/>
        <v>1146.9635399400404</v>
      </c>
      <c r="E78" s="5">
        <f t="shared" si="18"/>
        <v>13857.669539273811</v>
      </c>
      <c r="F78" s="2">
        <f t="shared" si="10"/>
        <v>230.96115898789685</v>
      </c>
      <c r="G78" s="2">
        <f t="shared" si="20"/>
        <v>700</v>
      </c>
    </row>
    <row r="79" spans="3:7">
      <c r="C79">
        <f t="shared" si="21"/>
        <v>71</v>
      </c>
      <c r="D79" s="2">
        <f t="shared" si="19"/>
        <v>1250.190258534644</v>
      </c>
      <c r="E79" s="5">
        <f t="shared" si="18"/>
        <v>15107.859797808454</v>
      </c>
      <c r="F79" s="2">
        <f t="shared" ref="F79:F107" si="22">E79/60</f>
        <v>251.79766329680757</v>
      </c>
      <c r="G79" s="2">
        <f t="shared" si="20"/>
        <v>710</v>
      </c>
    </row>
    <row r="80" spans="3:7">
      <c r="C80">
        <f t="shared" si="21"/>
        <v>72</v>
      </c>
      <c r="D80" s="2">
        <f t="shared" si="19"/>
        <v>1362.707381802762</v>
      </c>
      <c r="E80" s="5">
        <f t="shared" si="18"/>
        <v>16470.567179611215</v>
      </c>
      <c r="F80" s="2">
        <f t="shared" si="22"/>
        <v>274.50945299352026</v>
      </c>
      <c r="G80" s="2">
        <f t="shared" si="20"/>
        <v>720</v>
      </c>
    </row>
    <row r="81" spans="3:7">
      <c r="C81">
        <f t="shared" si="21"/>
        <v>73</v>
      </c>
      <c r="D81" s="2">
        <f t="shared" si="19"/>
        <v>1485.3510461650108</v>
      </c>
      <c r="E81" s="5">
        <f t="shared" si="18"/>
        <v>17955.918225776226</v>
      </c>
      <c r="F81" s="2">
        <f t="shared" si="22"/>
        <v>299.26530376293709</v>
      </c>
      <c r="G81" s="2">
        <f t="shared" si="20"/>
        <v>730</v>
      </c>
    </row>
    <row r="82" spans="3:7">
      <c r="C82">
        <f t="shared" si="21"/>
        <v>74</v>
      </c>
      <c r="D82" s="2">
        <f t="shared" si="19"/>
        <v>1619.0326403198619</v>
      </c>
      <c r="E82" s="5">
        <f t="shared" si="18"/>
        <v>19574.950866096089</v>
      </c>
      <c r="F82" s="2">
        <f t="shared" si="22"/>
        <v>326.24918110160149</v>
      </c>
      <c r="G82" s="2">
        <f t="shared" si="20"/>
        <v>740</v>
      </c>
    </row>
    <row r="83" spans="3:7">
      <c r="C83">
        <f t="shared" si="21"/>
        <v>75</v>
      </c>
      <c r="D83" s="2">
        <f t="shared" si="19"/>
        <v>1764.7455779486497</v>
      </c>
      <c r="E83" s="5">
        <f t="shared" si="18"/>
        <v>21339.696444044737</v>
      </c>
      <c r="F83" s="2">
        <f t="shared" si="22"/>
        <v>355.66160740074559</v>
      </c>
      <c r="G83" s="2">
        <f t="shared" si="20"/>
        <v>750</v>
      </c>
    </row>
    <row r="84" spans="3:7">
      <c r="C84">
        <f t="shared" si="21"/>
        <v>76</v>
      </c>
      <c r="D84" s="2">
        <f t="shared" si="19"/>
        <v>1923.5726799640283</v>
      </c>
      <c r="E84" s="5">
        <f t="shared" si="18"/>
        <v>23263.269124008766</v>
      </c>
      <c r="F84" s="2">
        <f t="shared" si="22"/>
        <v>387.72115206681275</v>
      </c>
      <c r="G84" s="2">
        <f t="shared" si="20"/>
        <v>760</v>
      </c>
    </row>
    <row r="85" spans="3:7">
      <c r="C85">
        <f t="shared" si="21"/>
        <v>77</v>
      </c>
      <c r="D85" s="2">
        <f t="shared" si="19"/>
        <v>2096.6942211607911</v>
      </c>
      <c r="E85" s="5">
        <f t="shared" si="18"/>
        <v>25359.963345169555</v>
      </c>
      <c r="F85" s="2">
        <f t="shared" si="22"/>
        <v>422.66605575282591</v>
      </c>
      <c r="G85" s="2">
        <f t="shared" si="20"/>
        <v>770</v>
      </c>
    </row>
    <row r="86" spans="3:7">
      <c r="C86">
        <f t="shared" si="21"/>
        <v>78</v>
      </c>
      <c r="D86" s="2">
        <f t="shared" si="19"/>
        <v>2285.3967010652623</v>
      </c>
      <c r="E86" s="5">
        <f t="shared" si="18"/>
        <v>27645.360046234819</v>
      </c>
      <c r="F86" s="2">
        <f t="shared" si="22"/>
        <v>460.75600077058033</v>
      </c>
      <c r="G86" s="2">
        <f t="shared" si="20"/>
        <v>780</v>
      </c>
    </row>
    <row r="87" spans="3:7">
      <c r="C87">
        <f t="shared" si="21"/>
        <v>79</v>
      </c>
      <c r="D87" s="2">
        <f t="shared" si="19"/>
        <v>2491.0824041611359</v>
      </c>
      <c r="E87" s="5">
        <f t="shared" si="18"/>
        <v>30136.442450395953</v>
      </c>
      <c r="F87" s="2">
        <f t="shared" si="22"/>
        <v>502.27404083993252</v>
      </c>
      <c r="G87" s="2">
        <f t="shared" si="20"/>
        <v>790</v>
      </c>
    </row>
    <row r="88" spans="3:7">
      <c r="C88">
        <f t="shared" si="21"/>
        <v>80</v>
      </c>
      <c r="D88" s="2">
        <f t="shared" si="19"/>
        <v>2715.2798205356385</v>
      </c>
      <c r="E88" s="5">
        <f t="shared" si="18"/>
        <v>32851.72227093159</v>
      </c>
      <c r="F88" s="2">
        <f t="shared" si="22"/>
        <v>547.52870451552656</v>
      </c>
      <c r="G88" s="2">
        <f t="shared" si="20"/>
        <v>800</v>
      </c>
    </row>
    <row r="89" spans="3:7">
      <c r="C89">
        <f t="shared" si="21"/>
        <v>81</v>
      </c>
      <c r="D89" s="2">
        <f t="shared" si="19"/>
        <v>2959.6550043838461</v>
      </c>
      <c r="E89" s="5">
        <f t="shared" si="18"/>
        <v>35811.377275315434</v>
      </c>
      <c r="F89" s="2">
        <f t="shared" si="22"/>
        <v>596.85628792192392</v>
      </c>
      <c r="G89" s="2">
        <f t="shared" si="20"/>
        <v>810</v>
      </c>
    </row>
    <row r="90" spans="3:7">
      <c r="C90">
        <f t="shared" si="21"/>
        <v>82</v>
      </c>
      <c r="D90" s="2">
        <f t="shared" si="19"/>
        <v>3226.0239547783926</v>
      </c>
      <c r="E90" s="5">
        <f t="shared" si="18"/>
        <v>39037.401230093827</v>
      </c>
      <c r="F90" s="2">
        <f t="shared" si="22"/>
        <v>650.6233538348971</v>
      </c>
      <c r="G90" s="2">
        <f t="shared" si="20"/>
        <v>820</v>
      </c>
    </row>
    <row r="91" spans="3:7">
      <c r="C91">
        <f t="shared" si="21"/>
        <v>83</v>
      </c>
      <c r="D91" s="2">
        <f t="shared" si="19"/>
        <v>3516.3661107084481</v>
      </c>
      <c r="E91" s="5">
        <f t="shared" si="18"/>
        <v>42553.767340802275</v>
      </c>
      <c r="F91" s="2">
        <f t="shared" si="22"/>
        <v>709.22945568003786</v>
      </c>
      <c r="G91" s="2">
        <f t="shared" si="20"/>
        <v>830</v>
      </c>
    </row>
    <row r="92" spans="3:7">
      <c r="C92">
        <f t="shared" si="21"/>
        <v>84</v>
      </c>
      <c r="D92" s="2">
        <f t="shared" si="19"/>
        <v>3832.8390606722087</v>
      </c>
      <c r="E92" s="5">
        <f t="shared" si="18"/>
        <v>46386.606401474484</v>
      </c>
      <c r="F92" s="2">
        <f t="shared" si="22"/>
        <v>773.11010669124141</v>
      </c>
      <c r="G92" s="2">
        <f t="shared" si="20"/>
        <v>840</v>
      </c>
    </row>
    <row r="93" spans="3:7">
      <c r="C93">
        <f t="shared" si="21"/>
        <v>85</v>
      </c>
      <c r="D93" s="2">
        <f t="shared" si="19"/>
        <v>4177.7945761327073</v>
      </c>
      <c r="E93" s="5">
        <f t="shared" si="18"/>
        <v>50564.400977607191</v>
      </c>
      <c r="F93" s="2">
        <f t="shared" si="22"/>
        <v>842.74001629345321</v>
      </c>
      <c r="G93" s="2">
        <f t="shared" si="20"/>
        <v>850</v>
      </c>
    </row>
    <row r="94" spans="3:7">
      <c r="C94">
        <f t="shared" si="21"/>
        <v>86</v>
      </c>
      <c r="D94" s="2">
        <f t="shared" si="19"/>
        <v>4553.7960879846514</v>
      </c>
      <c r="E94" s="5">
        <f t="shared" si="18"/>
        <v>55118.197065591841</v>
      </c>
      <c r="F94" s="2">
        <f t="shared" si="22"/>
        <v>918.63661775986407</v>
      </c>
      <c r="G94" s="2">
        <f t="shared" si="20"/>
        <v>860</v>
      </c>
    </row>
    <row r="95" spans="3:7">
      <c r="C95">
        <f t="shared" si="21"/>
        <v>87</v>
      </c>
      <c r="D95" s="2">
        <f t="shared" si="19"/>
        <v>4963.6377359032704</v>
      </c>
      <c r="E95" s="5">
        <f t="shared" si="18"/>
        <v>60081.834801495112</v>
      </c>
      <c r="F95" s="2">
        <f t="shared" si="22"/>
        <v>1001.3639133582518</v>
      </c>
      <c r="G95" s="2">
        <f t="shared" si="20"/>
        <v>870</v>
      </c>
    </row>
    <row r="96" spans="3:7">
      <c r="C96">
        <f t="shared" si="21"/>
        <v>88</v>
      </c>
      <c r="D96" s="2">
        <f t="shared" si="19"/>
        <v>5410.3651321345651</v>
      </c>
      <c r="E96" s="5">
        <f t="shared" si="18"/>
        <v>65492.199933629679</v>
      </c>
      <c r="F96" s="2">
        <f t="shared" si="22"/>
        <v>1091.5366655604946</v>
      </c>
      <c r="G96" s="2">
        <f t="shared" si="20"/>
        <v>880</v>
      </c>
    </row>
    <row r="97" spans="3:7">
      <c r="C97">
        <f t="shared" si="21"/>
        <v>89</v>
      </c>
      <c r="D97" s="2">
        <f t="shared" si="19"/>
        <v>5897.297994026676</v>
      </c>
      <c r="E97" s="5">
        <f t="shared" si="18"/>
        <v>71389.497927656354</v>
      </c>
      <c r="F97" s="2">
        <f t="shared" si="22"/>
        <v>1189.8249654609392</v>
      </c>
      <c r="G97" s="2">
        <f t="shared" si="20"/>
        <v>890</v>
      </c>
    </row>
    <row r="98" spans="3:7">
      <c r="C98">
        <f t="shared" si="21"/>
        <v>90</v>
      </c>
      <c r="D98" s="2">
        <f t="shared" si="19"/>
        <v>6428.0548134890769</v>
      </c>
      <c r="E98" s="5">
        <f t="shared" si="18"/>
        <v>77817.552741145424</v>
      </c>
      <c r="F98" s="2">
        <f t="shared" si="22"/>
        <v>1296.9592123524237</v>
      </c>
      <c r="G98" s="2">
        <f t="shared" si="20"/>
        <v>900</v>
      </c>
    </row>
    <row r="99" spans="3:7">
      <c r="C99">
        <f t="shared" si="21"/>
        <v>91</v>
      </c>
      <c r="D99" s="2">
        <f t="shared" si="19"/>
        <v>7006.5797467030943</v>
      </c>
      <c r="E99" s="5">
        <f t="shared" si="18"/>
        <v>84824.132487848517</v>
      </c>
      <c r="F99" s="2">
        <f t="shared" si="22"/>
        <v>1413.735541464142</v>
      </c>
      <c r="G99" s="2">
        <f t="shared" si="20"/>
        <v>910</v>
      </c>
    </row>
    <row r="100" spans="3:7">
      <c r="C100">
        <f t="shared" si="21"/>
        <v>92</v>
      </c>
      <c r="D100" s="2">
        <f t="shared" si="19"/>
        <v>7637.1719239063732</v>
      </c>
      <c r="E100" s="5">
        <f t="shared" ref="E100:E107" si="23">D100+E99</f>
        <v>92461.304411754885</v>
      </c>
      <c r="F100" s="2">
        <f t="shared" si="22"/>
        <v>1541.0217401959148</v>
      </c>
      <c r="G100" s="2">
        <f t="shared" si="20"/>
        <v>920</v>
      </c>
    </row>
    <row r="101" spans="3:7">
      <c r="C101">
        <f t="shared" si="21"/>
        <v>93</v>
      </c>
      <c r="D101" s="2">
        <f t="shared" si="19"/>
        <v>8324.5173970579472</v>
      </c>
      <c r="E101" s="5">
        <f t="shared" si="23"/>
        <v>100785.82180881283</v>
      </c>
      <c r="F101" s="2">
        <f t="shared" si="22"/>
        <v>1679.7636968135473</v>
      </c>
      <c r="G101" s="2">
        <f t="shared" si="20"/>
        <v>930</v>
      </c>
    </row>
    <row r="102" spans="3:7">
      <c r="C102">
        <f t="shared" si="21"/>
        <v>94</v>
      </c>
      <c r="D102" s="2">
        <f t="shared" si="19"/>
        <v>9073.7239627931631</v>
      </c>
      <c r="E102" s="5">
        <f t="shared" si="23"/>
        <v>109859.545771606</v>
      </c>
      <c r="F102" s="2">
        <f t="shared" si="22"/>
        <v>1830.9924295267667</v>
      </c>
      <c r="G102" s="2">
        <f t="shared" si="20"/>
        <v>940</v>
      </c>
    </row>
    <row r="103" spans="3:7">
      <c r="C103">
        <f t="shared" si="21"/>
        <v>95</v>
      </c>
      <c r="D103" s="2">
        <f t="shared" si="19"/>
        <v>9890.3591194445489</v>
      </c>
      <c r="E103" s="5">
        <f t="shared" si="23"/>
        <v>119749.90489105055</v>
      </c>
      <c r="F103" s="2">
        <f t="shared" si="22"/>
        <v>1995.8317481841759</v>
      </c>
      <c r="G103" s="2">
        <f t="shared" si="20"/>
        <v>950</v>
      </c>
    </row>
    <row r="104" spans="3:7">
      <c r="C104">
        <f t="shared" si="21"/>
        <v>96</v>
      </c>
      <c r="D104" s="2">
        <f t="shared" si="19"/>
        <v>10780.491440194559</v>
      </c>
      <c r="E104" s="5">
        <f t="shared" si="23"/>
        <v>130530.39633124511</v>
      </c>
      <c r="F104" s="2">
        <f t="shared" si="22"/>
        <v>2175.5066055207517</v>
      </c>
      <c r="G104" s="2">
        <f t="shared" si="20"/>
        <v>960</v>
      </c>
    </row>
    <row r="105" spans="3:7">
      <c r="C105">
        <f t="shared" si="21"/>
        <v>97</v>
      </c>
      <c r="D105" s="2">
        <f t="shared" si="19"/>
        <v>11750.735669812069</v>
      </c>
      <c r="E105" s="5">
        <f t="shared" si="23"/>
        <v>142281.13200105718</v>
      </c>
      <c r="F105" s="2">
        <f t="shared" si="22"/>
        <v>2371.3522000176195</v>
      </c>
      <c r="G105" s="2">
        <f t="shared" si="20"/>
        <v>970</v>
      </c>
    </row>
    <row r="106" spans="3:7">
      <c r="C106">
        <f t="shared" si="21"/>
        <v>98</v>
      </c>
      <c r="D106" s="2">
        <f t="shared" si="19"/>
        <v>12808.301880095156</v>
      </c>
      <c r="E106" s="5">
        <f t="shared" si="23"/>
        <v>155089.43388115233</v>
      </c>
      <c r="F106" s="2">
        <f t="shared" si="22"/>
        <v>2584.8238980192054</v>
      </c>
      <c r="G106" s="2">
        <f t="shared" si="20"/>
        <v>980</v>
      </c>
    </row>
    <row r="107" spans="3:7">
      <c r="C107">
        <f t="shared" si="21"/>
        <v>99</v>
      </c>
      <c r="D107" s="2">
        <f t="shared" si="19"/>
        <v>13961.049049303721</v>
      </c>
      <c r="E107" s="5">
        <f t="shared" si="23"/>
        <v>169050.48293045606</v>
      </c>
      <c r="F107" s="2">
        <f t="shared" si="22"/>
        <v>2817.5080488409344</v>
      </c>
      <c r="G107" s="2">
        <f t="shared" si="20"/>
        <v>990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最初のユーザーストーリー</vt:lpstr>
      <vt:lpstr>ユーザーストーリー(Vlookup)</vt:lpstr>
      <vt:lpstr>成長リソース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hiromasa iwasaki</dc:creator>
  <cp:lastModifiedBy>wasaki</cp:lastModifiedBy>
  <dcterms:created xsi:type="dcterms:W3CDTF">2014-11-27T04:39:47Z</dcterms:created>
  <dcterms:modified xsi:type="dcterms:W3CDTF">2015-07-17T04:51:47Z</dcterms:modified>
</cp:coreProperties>
</file>